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00.73\netfolder\Group\01.政策推進課\02.財政係\【財政係長】\06 諸調査・起案様式等\諸調査\20180208 平成28年度財政状況資料集の作成及び提出について\"/>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W41" i="9"/>
  <c r="BW42" i="9" s="1"/>
  <c r="BW43" i="9" s="1"/>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W35" i="9"/>
  <c r="BW36" i="9" s="1"/>
  <c r="BW37" i="9" s="1"/>
  <c r="BW38" i="9" s="1"/>
  <c r="BW39" i="9" s="1"/>
  <c r="BW40" i="9" s="1"/>
  <c r="BE35" i="9"/>
  <c r="AM35" i="9"/>
  <c r="C35" i="9"/>
  <c r="CO34" i="9"/>
  <c r="BW34" i="9"/>
  <c r="BE34" i="9"/>
  <c r="U34" i="9"/>
  <c r="C34" i="9"/>
  <c r="AM34" i="9" l="1"/>
  <c r="U35" i="9"/>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<sst xmlns="http://schemas.openxmlformats.org/spreadsheetml/2006/main" count="1022" uniqueCount="541">
  <si>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</si>
  <si>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</si>
  <si>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</si>
  <si>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</si>
  <si>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</si>
  <si>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</si>
  <si>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</si>
  <si>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</si>
  <si>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</si>
  <si>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</si>
  <si>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</si>
  <si>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</si>
  <si>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</si>
  <si>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</si>
  <si>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</si>
  <si>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</si>
  <si>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</si>
  <si>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</si>
  <si>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</si>
  <si>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</si>
  <si>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</si>
  <si>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</si>
  <si>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</si>
  <si>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</si>
  <si>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</si>
  <si>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</si>
  <si>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</si>
  <si>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</si>
  <si>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</si>
  <si>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</si>
  <si>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</si>
  <si>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</si>
  <si>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</si>
  <si>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</si>
  <si>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</si>
  <si>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</si>
  <si>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</si>
  <si>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</si>
  <si>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</si>
  <si>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</si>
  <si>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</si>
  <si>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</si>
  <si>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</si>
  <si>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</si>
  <si>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</si>
  <si>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</si>
  <si>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</si>
  <si>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</si>
  <si>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</si>
  <si>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</si>
  <si>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</si>
  <si>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</si>
  <si>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</si>
  <si>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</si>
  <si>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</si>
  <si>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</si>
  <si>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</si>
  <si>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</si>
  <si>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</si>
  <si>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</si>
  <si>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</si>
  <si>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</si>
  <si>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</si>
  <si>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</si>
  <si>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</si>
  <si>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</si>
  <si>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</si>
  <si>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</si>
  <si>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</si>
  <si>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</si>
  <si>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</si>
  <si>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</si>
  <si>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</si>
  <si>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</si>
  <si>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</si>
  <si>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</si>
  <si>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</si>
  <si>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</si>
  <si>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</si>
  <si>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</si>
  <si>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</si>
  <si>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</si>
  <si>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</si>
  <si>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</si>
  <si>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</si>
  <si>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</si>
  <si>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</si>
  <si>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</si>
  <si>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</si>
  <si>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</si>
  <si>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</si>
  <si>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</si>
  <si>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</si>
  <si>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</si>
  <si>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</si>
  <si>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</si>
  <si>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</si>
  <si>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</si>
  <si>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</si>
  <si>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</si>
  <si>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</si>
  <si>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</si>
  <si>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</si>
  <si>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</si>
  <si>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</si>
  <si>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</si>
  <si>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</si>
  <si>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</si>
  <si>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</si>
  <si>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</si>
  <si>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</si>
  <si>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</si>
  <si>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</si>
  <si>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</si>
  <si>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</si>
  <si>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</si>
  <si>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</si>
  <si>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</si>
  <si>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</si>
  <si>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</si>
  <si>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</si>
  <si>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</si>
  <si>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</si>
  <si>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</si>
  <si>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</si>
  <si>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</si>
  <si>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</si>
  <si>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</si>
  <si>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</si>
  <si>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</si>
  <si>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</si>
  <si>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</si>
  <si>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</si>
  <si>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</si>
  <si>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</si>
  <si>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</si>
  <si>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</si>
  <si>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</si>
  <si>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</si>
  <si>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</si>
  <si>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</si>
  <si>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</si>
  <si>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</si>
  <si>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</si>
  <si>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</si>
  <si>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</si>
  <si>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</si>
  <si>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</si>
  <si>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</si>
  <si>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</si>
  <si>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</si>
  <si>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</si>
  <si>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</si>
  <si>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</si>
  <si>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</si>
  <si>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</si>
  <si>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</si>
  <si>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</si>
  <si>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</si>
  <si>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</si>
  <si>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</si>
  <si>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</si>
  <si>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</si>
  <si>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</si>
  <si>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</si>
  <si>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</si>
  <si>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</si>
  <si>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</si>
  <si>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</si>
  <si>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</si>
  <si>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</si>
  <si>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</si>
  <si>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</si>
  <si>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</si>
  <si>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</si>
  <si>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</si>
  <si>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</si>
  <si>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</si>
  <si>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</si>
  <si>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</si>
  <si>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</si>
  <si>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</si>
  <si>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</si>
  <si>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</si>
  <si>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</si>
  <si>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</si>
  <si>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</si>
  <si>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</si>
  <si>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</si>
  <si>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</si>
  <si>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</si>
  <si>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</si>
  <si>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</si>
  <si>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</si>
  <si>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</si>
  <si>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</si>
  <si>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東京都大島町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</si>
  <si>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</si>
  <si>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</si>
  <si>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</si>
  <si>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</si>
  <si>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</si>
  <si>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</si>
  <si>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</si>
  <si>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</si>
  <si>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</si>
  <si>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</si>
  <si>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</si>
  <si>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</si>
  <si>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</si>
  <si>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</si>
  <si>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</si>
  <si>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</si>
  <si>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</si>
  <si>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</si>
  <si>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</si>
  <si>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</si>
  <si>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</si>
  <si>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</si>
  <si>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</si>
  <si>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</si>
  <si>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</si>
  <si>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</si>
  <si>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</si>
  <si>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</si>
  <si>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</si>
  <si>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</si>
  <si>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</si>
  <si>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</si>
  <si>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</si>
  <si>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</si>
  <si>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</si>
  <si>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</si>
  <si>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</si>
  <si>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</si>
  <si>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</si>
  <si>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</si>
  <si>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</si>
  <si>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</si>
  <si>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</si>
  <si>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</si>
  <si>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</si>
  <si>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</si>
  <si>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</si>
  <si>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</si>
  <si>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</si>
  <si>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</si>
  <si>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</si>
  <si>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</si>
  <si>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</si>
  <si>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</si>
  <si>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</si>
  <si>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</si>
  <si>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</si>
  <si>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</si>
  <si>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</si>
  <si>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</si>
  <si>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</si>
  <si>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</si>
  <si>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</si>
  <si>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</si>
  <si>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</si>
  <si>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</si>
  <si>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</si>
  <si>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</si>
  <si>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</si>
  <si>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</si>
  <si>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</si>
  <si>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</si>
  <si>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</si>
  <si>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</si>
  <si>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</si>
  <si>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</si>
  <si>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</si>
  <si>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</si>
  <si>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</si>
  <si>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</si>
  <si>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</si>
  <si>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</si>
  <si>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</si>
  <si>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</si>
  <si>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</si>
  <si>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</si>
  <si>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</si>
  <si>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</si>
  <si>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</si>
  <si>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</si>
  <si>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</si>
  <si>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</si>
  <si>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</si>
  <si>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</si>
  <si>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</si>
  <si>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</si>
  <si>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</si>
  <si>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</si>
  <si>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</si>
  <si>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</si>
  <si>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</si>
  <si>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</si>
  <si>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</si>
  <si>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</si>
  <si>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</si>
  <si>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</si>
  <si>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</si>
  <si>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</si>
  <si>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</si>
  <si>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</si>
  <si>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</si>
  <si>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</si>
  <si>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</si>
  <si>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</si>
  <si>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</si>
  <si>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</si>
  <si>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</si>
  <si>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</si>
  <si>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t>
    <phoneticPr fontId="18"/>
  </si>
  <si>
    <t>加入世帯数(世帯)</t>
  </si>
  <si>
    <t>　　うち一部事務組合負担金</t>
    <phoneticPr fontId="5"/>
  </si>
  <si>
    <t>交通</t>
    <phoneticPr fontId="5"/>
  </si>
  <si>
    <t>-</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</si>
  <si>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</si>
  <si>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</si>
  <si>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</si>
  <si>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</si>
  <si>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</si>
  <si>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</si>
  <si>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</si>
  <si>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</si>
  <si>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</si>
  <si>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</si>
  <si>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</si>
  <si>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</si>
  <si>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</si>
  <si>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</si>
  <si>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</si>
  <si>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</si>
  <si>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</si>
  <si>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</si>
  <si>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</si>
  <si>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</si>
  <si>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</si>
  <si>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</si>
  <si>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</si>
  <si>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</si>
  <si>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</si>
  <si>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東京都大島町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</si>
  <si>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</si>
  <si>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</si>
  <si>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</si>
  <si>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</si>
  <si>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</si>
  <si>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</si>
  <si>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</si>
  <si>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</si>
  <si>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</si>
  <si>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</si>
  <si>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</si>
  <si>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</si>
  <si>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</si>
  <si>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</si>
  <si>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</si>
  <si>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</si>
  <si>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</si>
  <si>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</si>
  <si>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</si>
  <si>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</si>
  <si>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</si>
  <si>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</si>
  <si>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</si>
  <si>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</si>
  <si>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</si>
  <si>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</si>
  <si>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</si>
  <si>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</si>
  <si>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</si>
  <si>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</si>
  <si>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</si>
  <si>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</si>
  <si>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</si>
  <si>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</si>
  <si>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介護保険事業勘定</t>
    <phoneticPr fontId="5"/>
  </si>
  <si>
    <t>後期高齢者医療事業</t>
    <phoneticPr fontId="5"/>
  </si>
  <si>
    <t>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</si>
  <si>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</si>
  <si>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</si>
  <si>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</si>
  <si>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</si>
  <si>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</si>
  <si>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</si>
  <si>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</si>
  <si>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</si>
  <si>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</si>
  <si>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</si>
  <si>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</si>
  <si>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</si>
  <si>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</si>
  <si>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</si>
  <si>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</si>
  <si>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</si>
  <si>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</si>
  <si>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</si>
  <si>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</si>
  <si>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</si>
  <si>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</si>
  <si>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</si>
  <si>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</si>
  <si>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</si>
  <si>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</si>
  <si>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</si>
  <si>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</si>
  <si>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</si>
  <si>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</si>
  <si>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</si>
  <si>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</si>
  <si>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</si>
  <si>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</si>
  <si>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</si>
  <si>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</si>
  <si>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</si>
  <si>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</si>
  <si>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</si>
  <si>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</si>
  <si>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</si>
  <si>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</si>
  <si>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</si>
  <si>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</si>
  <si>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</si>
  <si>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</si>
  <si>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</si>
  <si>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</si>
  <si>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</si>
  <si>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</si>
  <si>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</si>
  <si>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</si>
  <si>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</si>
  <si>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</si>
  <si>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</si>
  <si>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</si>
  <si>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</si>
  <si>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</si>
  <si>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</si>
  <si>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</si>
  <si>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</si>
  <si>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</si>
  <si>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</si>
  <si>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</si>
  <si>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</si>
  <si>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</si>
  <si>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</si>
  <si>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</si>
  <si>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</si>
  <si>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</si>
  <si>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</si>
  <si>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</si>
  <si>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</si>
  <si>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</si>
  <si>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</si>
  <si>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</si>
  <si>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</si>
  <si>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</si>
  <si>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</si>
  <si>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</si>
  <si>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</si>
  <si>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</si>
  <si>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</si>
  <si>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</si>
  <si>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</si>
  <si>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</si>
  <si>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</si>
  <si>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</si>
  <si>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</si>
  <si>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</si>
  <si>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</si>
  <si>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</si>
  <si>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</si>
  <si>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</si>
  <si>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</si>
  <si>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</si>
  <si>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</si>
  <si>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</si>
  <si>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</si>
  <si>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</si>
  <si>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</si>
  <si>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</si>
  <si>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</si>
  <si>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</si>
  <si>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</si>
  <si>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</si>
  <si>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</si>
  <si>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</si>
  <si>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</si>
  <si>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</si>
  <si>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</si>
  <si>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</si>
  <si>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</si>
  <si>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</si>
  <si>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</si>
  <si>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</si>
  <si>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</si>
  <si>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</si>
  <si>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</si>
  <si>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</si>
  <si>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</si>
  <si>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</si>
  <si>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</si>
  <si>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</si>
  <si>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</si>
  <si>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</si>
  <si>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</si>
  <si>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</si>
  <si>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</si>
  <si>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</si>
  <si>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</si>
  <si>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</si>
  <si>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</si>
  <si>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</si>
  <si>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</si>
  <si>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</si>
  <si>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</si>
  <si>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1.09</t>
  </si>
  <si>
    <t>▲ 3.30</t>
  </si>
  <si>
    <t>▲ 5.68</t>
  </si>
  <si>
    <t>一般会計</t>
  </si>
  <si>
    <t>介護保険事業勘定</t>
  </si>
  <si>
    <t>後期高齢者医療事業</t>
  </si>
  <si>
    <t>国民健康保険事業勘定</t>
  </si>
  <si>
    <t>水道事業</t>
  </si>
  <si>
    <t>その他会計（赤字）</t>
  </si>
  <si>
    <t>その他会計（黒字）</t>
  </si>
  <si>
    <t>-</t>
    <phoneticPr fontId="2"/>
  </si>
  <si>
    <t>-</t>
    <phoneticPr fontId="2"/>
  </si>
  <si>
    <t>-</t>
    <phoneticPr fontId="2"/>
  </si>
  <si>
    <t>東京都島嶼町村一部事務組合</t>
    <phoneticPr fontId="5"/>
  </si>
  <si>
    <t>-</t>
    <phoneticPr fontId="30"/>
  </si>
  <si>
    <t>東京都市町村職員退職手当組合</t>
    <phoneticPr fontId="5"/>
  </si>
  <si>
    <t>-</t>
    <phoneticPr fontId="2"/>
  </si>
  <si>
    <t>東京都市町村総合事務組合（一般会計）</t>
    <rPh sb="2" eb="3">
      <t>ト</t>
    </rPh>
    <rPh sb="13" eb="15">
      <t>イッパン</t>
    </rPh>
    <rPh sb="15" eb="17">
      <t>カイケイ</t>
    </rPh>
    <phoneticPr fontId="5"/>
  </si>
  <si>
    <t>東京都市町村議会議員公務災害補償等組合</t>
    <rPh sb="0" eb="2">
      <t>トウキョウ</t>
    </rPh>
    <phoneticPr fontId="5"/>
  </si>
  <si>
    <t>東京都後期高齢者医療広域連合（一般会計）</t>
    <rPh sb="0" eb="2">
      <t>トウキョウ</t>
    </rPh>
    <phoneticPr fontId="5"/>
  </si>
  <si>
    <t>東京都後期高齢者医療広域連合（後期特会）</t>
    <rPh sb="0" eb="2">
      <t>トウキョウ</t>
    </rPh>
    <phoneticPr fontId="5"/>
  </si>
  <si>
    <t>東京都市町村総合事務組合（共済特会）</t>
    <rPh sb="2" eb="3">
      <t>ト</t>
    </rPh>
    <rPh sb="13" eb="15">
      <t>キョウサイ</t>
    </rPh>
    <rPh sb="15" eb="16">
      <t>トク</t>
    </rPh>
    <rPh sb="16" eb="17">
      <t>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</si>
</sst>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245841</c:v>
                </c:pt>
                <c:pt idx="1">
                  <c:v>460503</c:v>
                </c:pt>
                <c:pt idx="2">
                  <c:v>290112</c:v>
                </c:pt>
                <c:pt idx="3">
                  <c:v>380306</c:v>
                </c:pt>
                <c:pt idx="4">
                  <c:v>404342</c:v>
                </c:pt>
              </c:numCache>
            </c:numRef>
          </c:val>
          <c:smooth val="0"/>
        </c:ser>
        <c:dLbls>
          <c:showLegendKey val="0"/>
          <c:showVal val="0"/>
          <c:showCatName val="0"/>
          <c:showSerName val="0"/>
          <c:showPercent val="0"/>
          <c:showBubbleSize val="0"/>
        </c:dLbls>
        <c:marker val="1"/>
        <c:smooth val="0"/>
        <c:axId val="472444384"/>
        <c:axId val="4011272"/>
      </c:lineChart>
      <c:catAx>
        <c:axId val="472444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11272"/>
        <c:crosses val="autoZero"/>
        <c:auto val="1"/>
        <c:lblAlgn val="ctr"/>
        <c:lblOffset val="100"/>
        <c:tickLblSkip val="1"/>
        <c:tickMarkSkip val="1"/>
        <c:noMultiLvlLbl val="0"/>
      </c:catAx>
      <c:valAx>
        <c:axId val="4011272"/>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2444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3.39</c:v>
                </c:pt>
                <c:pt idx="1">
                  <c:v>7.46</c:v>
                </c:pt>
                <c:pt idx="2">
                  <c:v>4.3899999999999997</c:v>
                </c:pt>
                <c:pt idx="3">
                  <c:v>6.82</c:v>
                </c:pt>
                <c:pt idx="4">
                  <c:v>0.93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21.61</c:v>
                </c:pt>
                <c:pt idx="1">
                  <c:v>18.52</c:v>
                </c:pt>
                <c:pt idx="2">
                  <c:v>19.11</c:v>
                </c:pt>
                <c:pt idx="3">
                  <c:v>18.13</c:v>
                </c:pt>
                <c:pt idx="4">
                  <c:v>17.899999999999999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75303056"/>
        <c:axId val="475303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-1.0900000000000001</c:v>
                </c:pt>
                <c:pt idx="1">
                  <c:v>1.2</c:v>
                </c:pt>
                <c:pt idx="2">
                  <c:v>-3.3</c:v>
                </c:pt>
                <c:pt idx="3">
                  <c:v>2.66</c:v>
                </c:pt>
                <c:pt idx="4">
                  <c:v>-5.68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75303056"/>
        <c:axId val="475303448"/>
      </c:lineChart>
      <c:catAx>
        <c:axId val="47530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5303448"/>
        <c:crosses val="autoZero"/>
        <c:auto val="1"/>
        <c:lblAlgn val="ctr"/>
        <c:lblOffset val="100"/>
        <c:tickLblSkip val="1"/>
        <c:tickMarkSkip val="1"/>
        <c:noMultiLvlLbl val="0"/>
      </c:catAx>
      <c:valAx>
        <c:axId val="475303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5303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3.67</c:v>
                </c:pt>
                <c:pt idx="2">
                  <c:v>#N/A</c:v>
                </c:pt>
                <c:pt idx="3">
                  <c:v>1.27</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後期高齢者医療事業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0.01</c:v>
                </c:pt>
                <c:pt idx="2">
                  <c:v>#N/A</c:v>
                </c:pt>
                <c:pt idx="3">
                  <c:v>0.02</c:v>
                </c:pt>
                <c:pt idx="4">
                  <c:v>#N/A</c:v>
                </c:pt>
                <c:pt idx="5">
                  <c:v>0.05</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7.0000000000000007E-2</c:v>
                </c:pt>
                <c:pt idx="2">
                  <c:v>#N/A</c:v>
                </c:pt>
                <c:pt idx="3">
                  <c:v>0.55000000000000004</c:v>
                </c:pt>
                <c:pt idx="4">
                  <c:v>#N/A</c:v>
                </c:pt>
                <c:pt idx="5">
                  <c:v>0.84</c:v>
                </c:pt>
                <c:pt idx="6">
                  <c:v>#N/A</c:v>
                </c:pt>
                <c:pt idx="7">
                  <c:v>1.1200000000000001</c:v>
                </c:pt>
                <c:pt idx="8">
                  <c:v>#N/A</c:v>
                </c:pt>
                <c:pt idx="9">
                  <c:v>0.92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3.38</c:v>
                </c:pt>
                <c:pt idx="2">
                  <c:v>#N/A</c:v>
                </c:pt>
                <c:pt idx="3">
                  <c:v>7.45</c:v>
                </c:pt>
                <c:pt idx="4">
                  <c:v>#N/A</c:v>
                </c:pt>
                <c:pt idx="5">
                  <c:v>4.38</c:v>
                </c:pt>
                <c:pt idx="6">
                  <c:v>#N/A</c:v>
                </c:pt>
                <c:pt idx="7">
                  <c:v>6.81</c:v>
                </c:pt>
                <c:pt idx="8">
                  <c:v>#N/A</c:v>
                </c:pt>
                <c:pt idx="9">
                  <c:v>0.93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5304232"/>
        <c:axId val="475304624"/>
      </c:barChart>
      <c:catAx>
        <c:axId val="475304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5304624"/>
        <c:crosses val="autoZero"/>
        <c:auto val="1"/>
        <c:lblAlgn val="ctr"/>
        <c:lblOffset val="100"/>
        <c:tickLblSkip val="1"/>
        <c:tickMarkSkip val="1"/>
        <c:noMultiLvlLbl val="0"/>
      </c:catAx>
      <c:valAx>
        <c:axId val="475304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5304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498</c:v>
                </c:pt>
                <c:pt idx="5">
                  <c:v>480</c:v>
                </c:pt>
                <c:pt idx="8">
                  <c:v>444</c:v>
                </c:pt>
                <c:pt idx="11">
                  <c:v>431</c:v>
                </c:pt>
                <c:pt idx="14">
                  <c:v>443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1</c:v>
                </c:pt>
                <c:pt idx="9">
                  <c:v>0</c:v>
                </c:pt>
                <c:pt idx="12">
                  <c:v>2</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27</c:v>
                </c:pt>
                <c:pt idx="3">
                  <c:v>29</c:v>
                </c:pt>
                <c:pt idx="6">
                  <c:v>31</c:v>
                </c:pt>
                <c:pt idx="9">
                  <c:v>49</c:v>
                </c:pt>
                <c:pt idx="12">
                  <c:v>58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30</c:v>
                </c:pt>
                <c:pt idx="3">
                  <c:v>26</c:v>
                </c:pt>
                <c:pt idx="6">
                  <c:v>25</c:v>
                </c:pt>
                <c:pt idx="9">
                  <c:v>23</c:v>
                </c:pt>
                <c:pt idx="12">
                  <c:v>22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791</c:v>
                </c:pt>
                <c:pt idx="3">
                  <c:v>766</c:v>
                </c:pt>
                <c:pt idx="6">
                  <c:v>701</c:v>
                </c:pt>
                <c:pt idx="9">
                  <c:v>657</c:v>
                </c:pt>
                <c:pt idx="12">
                  <c:v>684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28341400"/>
        <c:axId val="528341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351</c:v>
                </c:pt>
                <c:pt idx="2">
                  <c:v>#N/A</c:v>
                </c:pt>
                <c:pt idx="3">
                  <c:v>#N/A</c:v>
                </c:pt>
                <c:pt idx="4">
                  <c:v>341</c:v>
                </c:pt>
                <c:pt idx="5">
                  <c:v>#N/A</c:v>
                </c:pt>
                <c:pt idx="6">
                  <c:v>#N/A</c:v>
                </c:pt>
                <c:pt idx="7">
                  <c:v>314</c:v>
                </c:pt>
                <c:pt idx="8">
                  <c:v>#N/A</c:v>
                </c:pt>
                <c:pt idx="9">
                  <c:v>#N/A</c:v>
                </c:pt>
                <c:pt idx="10">
                  <c:v>298</c:v>
                </c:pt>
                <c:pt idx="11">
                  <c:v>#N/A</c:v>
                </c:pt>
                <c:pt idx="12">
                  <c:v>#N/A</c:v>
                </c:pt>
                <c:pt idx="13">
                  <c:v>323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28341400"/>
        <c:axId val="528341792"/>
      </c:lineChart>
      <c:catAx>
        <c:axId val="528341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8341792"/>
        <c:crosses val="autoZero"/>
        <c:auto val="1"/>
        <c:lblAlgn val="ctr"/>
        <c:lblOffset val="100"/>
        <c:tickLblSkip val="1"/>
        <c:tickMarkSkip val="1"/>
        <c:noMultiLvlLbl val="0"/>
      </c:catAx>
      <c:valAx>
        <c:axId val="528341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8341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3903</c:v>
                </c:pt>
                <c:pt idx="5">
                  <c:v>4379</c:v>
                </c:pt>
                <c:pt idx="8">
                  <c:v>4552</c:v>
                </c:pt>
                <c:pt idx="11">
                  <c:v>5036</c:v>
                </c:pt>
                <c:pt idx="14">
                  <c:v>5505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399</c:v>
                </c:pt>
                <c:pt idx="5">
                  <c:v>397</c:v>
                </c:pt>
                <c:pt idx="8">
                  <c:v>380</c:v>
                </c:pt>
                <c:pt idx="11">
                  <c:v>304</c:v>
                </c:pt>
                <c:pt idx="14">
                  <c:v>456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2235</c:v>
                </c:pt>
                <c:pt idx="5">
                  <c:v>2448</c:v>
                </c:pt>
                <c:pt idx="8">
                  <c:v>2107</c:v>
                </c:pt>
                <c:pt idx="11">
                  <c:v>1825</c:v>
                </c:pt>
                <c:pt idx="14">
                  <c:v>1863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1629</c:v>
                </c:pt>
                <c:pt idx="3">
                  <c:v>1575</c:v>
                </c:pt>
                <c:pt idx="6">
                  <c:v>1555</c:v>
                </c:pt>
                <c:pt idx="9">
                  <c:v>1538</c:v>
                </c:pt>
                <c:pt idx="12">
                  <c:v>1466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551</c:v>
                </c:pt>
                <c:pt idx="3">
                  <c:v>530</c:v>
                </c:pt>
                <c:pt idx="6">
                  <c:v>505</c:v>
                </c:pt>
                <c:pt idx="9">
                  <c:v>461</c:v>
                </c:pt>
                <c:pt idx="12">
                  <c:v>407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440</c:v>
                </c:pt>
                <c:pt idx="3">
                  <c:v>410</c:v>
                </c:pt>
                <c:pt idx="6">
                  <c:v>379</c:v>
                </c:pt>
                <c:pt idx="9">
                  <c:v>353</c:v>
                </c:pt>
                <c:pt idx="12">
                  <c:v>443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6605</c:v>
                </c:pt>
                <c:pt idx="3">
                  <c:v>7646</c:v>
                </c:pt>
                <c:pt idx="6">
                  <c:v>7830</c:v>
                </c:pt>
                <c:pt idx="9">
                  <c:v>8287</c:v>
                </c:pt>
                <c:pt idx="12">
                  <c:v>8996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19532128"/>
        <c:axId val="519532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2687</c:v>
                </c:pt>
                <c:pt idx="2">
                  <c:v>#N/A</c:v>
                </c:pt>
                <c:pt idx="3">
                  <c:v>#N/A</c:v>
                </c:pt>
                <c:pt idx="4">
                  <c:v>2937</c:v>
                </c:pt>
                <c:pt idx="5">
                  <c:v>#N/A</c:v>
                </c:pt>
                <c:pt idx="6">
                  <c:v>#N/A</c:v>
                </c:pt>
                <c:pt idx="7">
                  <c:v>3230</c:v>
                </c:pt>
                <c:pt idx="8">
                  <c:v>#N/A</c:v>
                </c:pt>
                <c:pt idx="9">
                  <c:v>#N/A</c:v>
                </c:pt>
                <c:pt idx="10">
                  <c:v>3474</c:v>
                </c:pt>
                <c:pt idx="11">
                  <c:v>#N/A</c:v>
                </c:pt>
                <c:pt idx="12">
                  <c:v>#N/A</c:v>
                </c:pt>
                <c:pt idx="13">
                  <c:v>3488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19532128"/>
        <c:axId val="519532520"/>
      </c:lineChart>
      <c:catAx>
        <c:axId val="51953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9532520"/>
        <c:crosses val="autoZero"/>
        <c:auto val="1"/>
        <c:lblAlgn val="ctr"/>
        <c:lblOffset val="100"/>
        <c:tickLblSkip val="1"/>
        <c:tickMarkSkip val="1"/>
        <c:noMultiLvlLbl val="0"/>
      </c:catAx>
      <c:valAx>
        <c:axId val="519532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53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に</a:t>
          </a:r>
          <a:r>
            <a:rPr lang="ja-JP" altLang="ja-JP" sz="1300" b="0" i="0" baseline="0">
              <a:solidFill>
                <a:schemeClr val="dk1"/>
              </a:solidFill>
              <a:effectLst/>
              <a:latin typeface="+mn-lt"/>
              <a:ea typeface="+mn-ea"/>
              <a:cs typeface="+mn-cs"/>
            </a:rPr>
            <a:t>完成</a:t>
          </a:r>
          <a:r>
            <a:rPr lang="ja-JP" altLang="en-US" sz="1300" b="0" i="0" baseline="0">
              <a:solidFill>
                <a:schemeClr val="dk1"/>
              </a:solidFill>
              <a:effectLst/>
              <a:latin typeface="+mn-lt"/>
              <a:ea typeface="+mn-ea"/>
              <a:cs typeface="+mn-cs"/>
            </a:rPr>
            <a:t>した</a:t>
          </a:r>
          <a:r>
            <a:rPr lang="ja-JP" altLang="ja-JP" sz="1300" b="0" i="0" baseline="0">
              <a:solidFill>
                <a:schemeClr val="dk1"/>
              </a:solidFill>
              <a:effectLst/>
              <a:latin typeface="+mn-lt"/>
              <a:ea typeface="+mn-ea"/>
              <a:cs typeface="+mn-cs"/>
            </a:rPr>
            <a:t>焼却施設及びし尿汚泥再生処理施設の建設に伴い、平成</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年度以降元利償還金の額</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増加し、実質公債費比率の悪化が予想される。この状況を一過性のものにするため、その後の起債額抑制を図り、健全な財政運営に努める</a:t>
          </a:r>
          <a:r>
            <a:rPr lang="ja-JP" altLang="ja-JP" sz="1300">
              <a:solidFill>
                <a:schemeClr val="dk1"/>
              </a:solidFill>
              <a:effectLst/>
              <a:latin typeface="+mn-lt"/>
              <a:ea typeface="+mn-ea"/>
              <a:cs typeface="+mn-cs"/>
            </a:rPr>
            <a:t>。</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a:solidFill>
                <a:schemeClr val="dk1"/>
              </a:solidFill>
              <a:effectLst/>
              <a:latin typeface="+mn-lt"/>
              <a:ea typeface="+mn-ea"/>
              <a:cs typeface="+mn-cs"/>
            </a:rPr>
            <a:t>　将来負担比率については東京都内及び全国類似団体と比較しても非常に高い状況にある。このため、平成</a:t>
          </a:r>
          <a:r>
            <a:rPr lang="en-US" altLang="ja-JP" sz="1300">
              <a:solidFill>
                <a:schemeClr val="dk1"/>
              </a:solidFill>
              <a:effectLst/>
              <a:latin typeface="+mn-lt"/>
              <a:ea typeface="+mn-ea"/>
              <a:cs typeface="+mn-cs"/>
            </a:rPr>
            <a:t>25</a:t>
          </a:r>
          <a:r>
            <a:rPr lang="ja-JP" altLang="ja-JP" sz="1300">
              <a:solidFill>
                <a:schemeClr val="dk1"/>
              </a:solidFill>
              <a:effectLst/>
              <a:latin typeface="+mn-lt"/>
              <a:ea typeface="+mn-ea"/>
              <a:cs typeface="+mn-cs"/>
            </a:rPr>
            <a:t>年度完成の焼却施設・し尿汚泥再生処理施設建設後は、一時的に住民サービスが低下したとしてもハード事業の適正化を主軸とした健全な財政運営を実施し、分子の主要因である起債借入の抑制および分子差引き要因である充当可能基金の現在高の増額に努めていく。</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8,015
7,937
90.76
10,171,548
10,141,633
29,915
3,214,677
8,995,885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123.8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effectLst/>
              <a:latin typeface="+mn-lt"/>
              <a:ea typeface="+mn-ea"/>
              <a:cs typeface="+mn-cs"/>
            </a:rPr>
            <a:t>　歳入確保に努めるため、滞納整理実施計画に基づき徴収強化を実施しているところではあるが、長引く観光・産業の低迷等により、思うような成果が得られていないのが現状である。このため、財政基盤回復の兆しが見られず、類似団体の平均を下回っている。今後も観光産業の振興等はもとより、島内の景気基盤の底上げに努めるとともに、前期基本計画に基づき財源の確保を実施し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72269</xdr:rowOff>
    </xdr:from>
    <xdr:to>
      <xdr:col>7</xdr:col>
      <xdr:colOff>152400</xdr:colOff>
      <xdr:row>43</xdr:row>
      <xdr:rowOff>72269</xdr:rowOff>
    </xdr:to>
    <xdr:cxnSp macro="">
      <xdr:nvCxnSpPr>
        <xdr:cNvPr id="69" name="直線コネクタ 68"/>
        <xdr:cNvCxnSpPr/>
      </xdr:nvCxnSpPr>
      <xdr:spPr>
        <a:xfrm>
          <a:off x="4114800" y="7444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72269</xdr:rowOff>
    </xdr:from>
    <xdr:to>
      <xdr:col>6</xdr:col>
      <xdr:colOff>0</xdr:colOff>
      <xdr:row>43</xdr:row>
      <xdr:rowOff>83759</xdr:rowOff>
    </xdr:to>
    <xdr:cxnSp macro="">
      <xdr:nvCxnSpPr>
        <xdr:cNvPr id="72" name="直線コネクタ 71"/>
        <xdr:cNvCxnSpPr/>
      </xdr:nvCxnSpPr>
      <xdr:spPr>
        <a:xfrm flipV="1">
          <a:off x="3225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83759</xdr:rowOff>
    </xdr:from>
    <xdr:to>
      <xdr:col>4</xdr:col>
      <xdr:colOff>482600</xdr:colOff>
      <xdr:row>43</xdr:row>
      <xdr:rowOff>83759</xdr:rowOff>
    </xdr:to>
    <xdr:cxnSp macro="">
      <xdr:nvCxnSpPr>
        <xdr:cNvPr id="75" name="直線コネクタ 74"/>
        <xdr:cNvCxnSpPr/>
      </xdr:nvCxnSpPr>
      <xdr:spPr>
        <a:xfrm>
          <a:off x="2336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72269</xdr:rowOff>
    </xdr:from>
    <xdr:to>
      <xdr:col>3</xdr:col>
      <xdr:colOff>279400</xdr:colOff>
      <xdr:row>43</xdr:row>
      <xdr:rowOff>83759</xdr:rowOff>
    </xdr:to>
    <xdr:cxnSp macro="">
      <xdr:nvCxnSpPr>
        <xdr:cNvPr id="78" name="直線コネクタ 77"/>
        <xdr:cNvCxnSpPr/>
      </xdr:nvCxnSpPr>
      <xdr:spPr>
        <a:xfrm>
          <a:off x="1447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21469</xdr:rowOff>
    </xdr:from>
    <xdr:to>
      <xdr:col>7</xdr:col>
      <xdr:colOff>203200</xdr:colOff>
      <xdr:row>43</xdr:row>
      <xdr:rowOff>123069</xdr:rowOff>
    </xdr:to>
    <xdr:sp macro="" textlink="">
      <xdr:nvSpPr>
        <xdr:cNvPr id="88" name="円/楕円 87"/>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164996</xdr:rowOff>
    </xdr:from>
    <xdr:ext cx="762000" cy="259045"/>
    <xdr:sp macro="" textlink="">
      <xdr:nvSpPr>
        <xdr:cNvPr id="89" name="財政力該当値テキスト"/>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21469</xdr:rowOff>
    </xdr:from>
    <xdr:to>
      <xdr:col>6</xdr:col>
      <xdr:colOff>50800</xdr:colOff>
      <xdr:row>43</xdr:row>
      <xdr:rowOff>123069</xdr:rowOff>
    </xdr:to>
    <xdr:sp macro="" textlink="">
      <xdr:nvSpPr>
        <xdr:cNvPr id="90" name="円/楕円 89"/>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107846</xdr:rowOff>
    </xdr:from>
    <xdr:ext cx="736600" cy="259045"/>
    <xdr:sp macro="" textlink="">
      <xdr:nvSpPr>
        <xdr:cNvPr id="91" name="テキスト ボックス 90"/>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32959</xdr:rowOff>
    </xdr:from>
    <xdr:to>
      <xdr:col>4</xdr:col>
      <xdr:colOff>533400</xdr:colOff>
      <xdr:row>43</xdr:row>
      <xdr:rowOff>134559</xdr:rowOff>
    </xdr:to>
    <xdr:sp macro="" textlink="">
      <xdr:nvSpPr>
        <xdr:cNvPr id="92" name="円/楕円 91"/>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93" name="テキスト ボックス 92"/>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32959</xdr:rowOff>
    </xdr:from>
    <xdr:to>
      <xdr:col>3</xdr:col>
      <xdr:colOff>330200</xdr:colOff>
      <xdr:row>43</xdr:row>
      <xdr:rowOff>134559</xdr:rowOff>
    </xdr:to>
    <xdr:sp macro="" textlink="">
      <xdr:nvSpPr>
        <xdr:cNvPr id="94" name="円/楕円 93"/>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95" name="テキスト ボックス 94"/>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96" name="円/楕円 95"/>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107846</xdr:rowOff>
    </xdr:from>
    <xdr:ext cx="762000" cy="259045"/>
    <xdr:sp macro="" textlink="">
      <xdr:nvSpPr>
        <xdr:cNvPr id="97" name="テキスト ボックス 96"/>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歳入では</a:t>
          </a:r>
          <a:r>
            <a:rPr lang="ja-JP" altLang="en-US" sz="1300" b="0" i="0" baseline="0">
              <a:solidFill>
                <a:schemeClr val="dk1"/>
              </a:solidFill>
              <a:effectLst/>
              <a:latin typeface="+mn-lt"/>
              <a:ea typeface="+mn-ea"/>
              <a:cs typeface="+mn-cs"/>
            </a:rPr>
            <a:t>臨時財政対策債</a:t>
          </a:r>
          <a:r>
            <a:rPr lang="ja-JP" altLang="ja-JP" sz="1300" b="0" i="0" baseline="0">
              <a:solidFill>
                <a:schemeClr val="dk1"/>
              </a:solidFill>
              <a:effectLst/>
              <a:latin typeface="+mn-lt"/>
              <a:ea typeface="+mn-ea"/>
              <a:cs typeface="+mn-cs"/>
            </a:rPr>
            <a:t>の減少</a:t>
          </a:r>
          <a:r>
            <a:rPr lang="ja-JP" altLang="ja-JP" sz="1300">
              <a:solidFill>
                <a:schemeClr val="dk1"/>
              </a:solidFill>
              <a:effectLst/>
              <a:latin typeface="+mn-lt"/>
              <a:ea typeface="+mn-ea"/>
              <a:cs typeface="+mn-cs"/>
            </a:rPr>
            <a:t>、歳出では</a:t>
          </a:r>
          <a:r>
            <a:rPr lang="ja-JP" altLang="en-US" sz="1300">
              <a:solidFill>
                <a:schemeClr val="dk1"/>
              </a:solidFill>
              <a:effectLst/>
              <a:latin typeface="+mn-lt"/>
              <a:ea typeface="+mn-ea"/>
              <a:cs typeface="+mn-cs"/>
            </a:rPr>
            <a:t>衛生債償還による公債費の増加により</a:t>
          </a:r>
          <a:r>
            <a:rPr lang="ja-JP" altLang="ja-JP" sz="1300">
              <a:solidFill>
                <a:schemeClr val="dk1"/>
              </a:solidFill>
              <a:effectLst/>
              <a:latin typeface="+mn-lt"/>
              <a:ea typeface="+mn-ea"/>
              <a:cs typeface="+mn-cs"/>
            </a:rPr>
            <a:t>値は悪化した。歳出面では計画的な普通建設事業の精査選定による公債費の縮減、経常的なイベント事業等の見直し、歳入面では滞納者対策による地方税の増収を図ることにより、経常収支比率の悪化を防ぐよう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154517</xdr:rowOff>
    </xdr:from>
    <xdr:to>
      <xdr:col>7</xdr:col>
      <xdr:colOff>152400</xdr:colOff>
      <xdr:row>64</xdr:row>
      <xdr:rowOff>147955</xdr:rowOff>
    </xdr:to>
    <xdr:cxnSp macro="">
      <xdr:nvCxnSpPr>
        <xdr:cNvPr id="132" name="直線コネクタ 131"/>
        <xdr:cNvCxnSpPr/>
      </xdr:nvCxnSpPr>
      <xdr:spPr>
        <a:xfrm>
          <a:off x="4114800" y="10955867"/>
          <a:ext cx="8382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154517</xdr:rowOff>
    </xdr:from>
    <xdr:to>
      <xdr:col>6</xdr:col>
      <xdr:colOff>0</xdr:colOff>
      <xdr:row>65</xdr:row>
      <xdr:rowOff>129329</xdr:rowOff>
    </xdr:to>
    <xdr:cxnSp macro="">
      <xdr:nvCxnSpPr>
        <xdr:cNvPr id="135" name="直線コネクタ 134"/>
        <xdr:cNvCxnSpPr/>
      </xdr:nvCxnSpPr>
      <xdr:spPr>
        <a:xfrm flipV="1">
          <a:off x="3225800" y="10955867"/>
          <a:ext cx="889000" cy="3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37" name="テキスト ボックス 136"/>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19262</xdr:rowOff>
    </xdr:from>
    <xdr:to>
      <xdr:col>4</xdr:col>
      <xdr:colOff>482600</xdr:colOff>
      <xdr:row>65</xdr:row>
      <xdr:rowOff>129329</xdr:rowOff>
    </xdr:to>
    <xdr:cxnSp macro="">
      <xdr:nvCxnSpPr>
        <xdr:cNvPr id="138" name="直線コネクタ 137"/>
        <xdr:cNvCxnSpPr/>
      </xdr:nvCxnSpPr>
      <xdr:spPr>
        <a:xfrm>
          <a:off x="2336800" y="10992062"/>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40" name="テキスト ボックス 139"/>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19262</xdr:rowOff>
    </xdr:from>
    <xdr:to>
      <xdr:col>3</xdr:col>
      <xdr:colOff>279400</xdr:colOff>
      <xdr:row>64</xdr:row>
      <xdr:rowOff>115781</xdr:rowOff>
    </xdr:to>
    <xdr:cxnSp macro="">
      <xdr:nvCxnSpPr>
        <xdr:cNvPr id="141" name="直線コネクタ 140"/>
        <xdr:cNvCxnSpPr/>
      </xdr:nvCxnSpPr>
      <xdr:spPr>
        <a:xfrm flipV="1">
          <a:off x="1447800" y="10992062"/>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43" name="テキスト ボックス 142"/>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97155</xdr:rowOff>
    </xdr:from>
    <xdr:to>
      <xdr:col>7</xdr:col>
      <xdr:colOff>203200</xdr:colOff>
      <xdr:row>65</xdr:row>
      <xdr:rowOff>27305</xdr:rowOff>
    </xdr:to>
    <xdr:sp macro="" textlink="">
      <xdr:nvSpPr>
        <xdr:cNvPr id="151" name="円/楕円 150"/>
        <xdr:cNvSpPr/>
      </xdr:nvSpPr>
      <xdr:spPr>
        <a:xfrm>
          <a:off x="49022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113682</xdr:rowOff>
    </xdr:from>
    <xdr:ext cx="762000" cy="259045"/>
    <xdr:sp macro="" textlink="">
      <xdr:nvSpPr>
        <xdr:cNvPr id="152" name="財政構造の弾力性該当値テキスト"/>
        <xdr:cNvSpPr txBox="1"/>
      </xdr:nvSpPr>
      <xdr:spPr>
        <a:xfrm>
          <a:off x="50419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103717</xdr:rowOff>
    </xdr:from>
    <xdr:to>
      <xdr:col>6</xdr:col>
      <xdr:colOff>50800</xdr:colOff>
      <xdr:row>64</xdr:row>
      <xdr:rowOff>33867</xdr:rowOff>
    </xdr:to>
    <xdr:sp macro="" textlink="">
      <xdr:nvSpPr>
        <xdr:cNvPr id="153" name="円/楕円 152"/>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44044</xdr:rowOff>
    </xdr:from>
    <xdr:ext cx="736600" cy="259045"/>
    <xdr:sp macro="" textlink="">
      <xdr:nvSpPr>
        <xdr:cNvPr id="154" name="テキスト ボックス 153"/>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78529</xdr:rowOff>
    </xdr:from>
    <xdr:to>
      <xdr:col>4</xdr:col>
      <xdr:colOff>533400</xdr:colOff>
      <xdr:row>66</xdr:row>
      <xdr:rowOff>8679</xdr:rowOff>
    </xdr:to>
    <xdr:sp macro="" textlink="">
      <xdr:nvSpPr>
        <xdr:cNvPr id="155" name="円/楕円 154"/>
        <xdr:cNvSpPr/>
      </xdr:nvSpPr>
      <xdr:spPr>
        <a:xfrm>
          <a:off x="31750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164906</xdr:rowOff>
    </xdr:from>
    <xdr:ext cx="762000" cy="259045"/>
    <xdr:sp macro="" textlink="">
      <xdr:nvSpPr>
        <xdr:cNvPr id="156" name="テキスト ボックス 155"/>
        <xdr:cNvSpPr txBox="1"/>
      </xdr:nvSpPr>
      <xdr:spPr>
        <a:xfrm>
          <a:off x="2844800" y="113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139912</xdr:rowOff>
    </xdr:from>
    <xdr:to>
      <xdr:col>3</xdr:col>
      <xdr:colOff>330200</xdr:colOff>
      <xdr:row>64</xdr:row>
      <xdr:rowOff>70062</xdr:rowOff>
    </xdr:to>
    <xdr:sp macro="" textlink="">
      <xdr:nvSpPr>
        <xdr:cNvPr id="157" name="円/楕円 156"/>
        <xdr:cNvSpPr/>
      </xdr:nvSpPr>
      <xdr:spPr>
        <a:xfrm>
          <a:off x="2286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80239</xdr:rowOff>
    </xdr:from>
    <xdr:ext cx="762000" cy="259045"/>
    <xdr:sp macro="" textlink="">
      <xdr:nvSpPr>
        <xdr:cNvPr id="158" name="テキスト ボックス 157"/>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64981</xdr:rowOff>
    </xdr:from>
    <xdr:to>
      <xdr:col>2</xdr:col>
      <xdr:colOff>127000</xdr:colOff>
      <xdr:row>64</xdr:row>
      <xdr:rowOff>166581</xdr:rowOff>
    </xdr:to>
    <xdr:sp macro="" textlink="">
      <xdr:nvSpPr>
        <xdr:cNvPr id="159" name="円/楕円 158"/>
        <xdr:cNvSpPr/>
      </xdr:nvSpPr>
      <xdr:spPr>
        <a:xfrm>
          <a:off x="1397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151358</xdr:rowOff>
    </xdr:from>
    <xdr:ext cx="762000" cy="259045"/>
    <xdr:sp macro="" textlink="">
      <xdr:nvSpPr>
        <xdr:cNvPr id="160" name="テキスト ボックス 159"/>
        <xdr:cNvSpPr txBox="1"/>
      </xdr:nvSpPr>
      <xdr:spPr>
        <a:xfrm>
          <a:off x="1066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[445,194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300">
              <a:solidFill>
                <a:schemeClr val="dk1"/>
              </a:solidFill>
              <a:effectLst/>
              <a:latin typeface="+mn-lt"/>
              <a:ea typeface="+mn-ea"/>
              <a:cs typeface="+mn-cs"/>
            </a:rPr>
            <a:t>当町は離島であるため、人口に関係なくあらゆる施設を独自で運用していかなくてはならない。このため数値は類似団体平均を大きく上回っている。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96141</xdr:rowOff>
    </xdr:from>
    <xdr:to>
      <xdr:col>7</xdr:col>
      <xdr:colOff>152400</xdr:colOff>
      <xdr:row>84</xdr:row>
      <xdr:rowOff>129116</xdr:rowOff>
    </xdr:to>
    <xdr:cxnSp macro="">
      <xdr:nvCxnSpPr>
        <xdr:cNvPr id="191" name="直線コネクタ 190"/>
        <xdr:cNvCxnSpPr/>
      </xdr:nvCxnSpPr>
      <xdr:spPr>
        <a:xfrm flipV="1">
          <a:off x="4953000" y="13983591"/>
          <a:ext cx="0" cy="5473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101193</xdr:rowOff>
    </xdr:from>
    <xdr:ext cx="762000" cy="259045"/>
    <xdr:sp macro="" textlink="">
      <xdr:nvSpPr>
        <xdr:cNvPr id="192" name="人件費・物件費等の状況最小値テキスト"/>
        <xdr:cNvSpPr txBox="1"/>
      </xdr:nvSpPr>
      <xdr:spPr>
        <a:xfrm>
          <a:off x="5041900" y="1450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84</xdr:row>
      <xdr:rowOff>129116</xdr:rowOff>
    </xdr:from>
    <xdr:to>
      <xdr:col>7</xdr:col>
      <xdr:colOff>241300</xdr:colOff>
      <xdr:row>84</xdr:row>
      <xdr:rowOff>129116</xdr:rowOff>
    </xdr:to>
    <xdr:cxnSp macro="">
      <xdr:nvCxnSpPr>
        <xdr:cNvPr id="193" name="直線コネクタ 192"/>
        <xdr:cNvCxnSpPr/>
      </xdr:nvCxnSpPr>
      <xdr:spPr>
        <a:xfrm>
          <a:off x="4864100" y="14530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11068</xdr:rowOff>
    </xdr:from>
    <xdr:ext cx="762000" cy="259045"/>
    <xdr:sp macro="" textlink="">
      <xdr:nvSpPr>
        <xdr:cNvPr id="194" name="人件費・物件費等の状況最大値テキスト"/>
        <xdr:cNvSpPr txBox="1"/>
      </xdr:nvSpPr>
      <xdr:spPr>
        <a:xfrm>
          <a:off x="5041900" y="1372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96141</xdr:rowOff>
    </xdr:from>
    <xdr:to>
      <xdr:col>7</xdr:col>
      <xdr:colOff>241300</xdr:colOff>
      <xdr:row>81</xdr:row>
      <xdr:rowOff>96141</xdr:rowOff>
    </xdr:to>
    <xdr:cxnSp macro="">
      <xdr:nvCxnSpPr>
        <xdr:cNvPr id="195" name="直線コネクタ 194"/>
        <xdr:cNvCxnSpPr/>
      </xdr:nvCxnSpPr>
      <xdr:spPr>
        <a:xfrm>
          <a:off x="4864100" y="1398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61313</xdr:rowOff>
    </xdr:from>
    <xdr:to>
      <xdr:col>7</xdr:col>
      <xdr:colOff>152400</xdr:colOff>
      <xdr:row>84</xdr:row>
      <xdr:rowOff>108738</xdr:rowOff>
    </xdr:to>
    <xdr:cxnSp macro="">
      <xdr:nvCxnSpPr>
        <xdr:cNvPr id="196" name="直線コネクタ 195"/>
        <xdr:cNvCxnSpPr/>
      </xdr:nvCxnSpPr>
      <xdr:spPr>
        <a:xfrm>
          <a:off x="4114800" y="14463113"/>
          <a:ext cx="838200" cy="4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50807</xdr:rowOff>
    </xdr:from>
    <xdr:ext cx="762000" cy="259045"/>
    <xdr:sp macro="" textlink="">
      <xdr:nvSpPr>
        <xdr:cNvPr id="197" name="人件費・物件費等の状況平均値テキスト"/>
        <xdr:cNvSpPr txBox="1"/>
      </xdr:nvSpPr>
      <xdr:spPr>
        <a:xfrm>
          <a:off x="5041900" y="13938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34280</xdr:rowOff>
    </xdr:from>
    <xdr:to>
      <xdr:col>7</xdr:col>
      <xdr:colOff>203200</xdr:colOff>
      <xdr:row>82</xdr:row>
      <xdr:rowOff>135880</xdr:rowOff>
    </xdr:to>
    <xdr:sp macro="" textlink="">
      <xdr:nvSpPr>
        <xdr:cNvPr id="198" name="フローチャート : 判断 197"/>
        <xdr:cNvSpPr/>
      </xdr:nvSpPr>
      <xdr:spPr>
        <a:xfrm>
          <a:off x="4902200" y="140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61313</xdr:rowOff>
    </xdr:from>
    <xdr:to>
      <xdr:col>6</xdr:col>
      <xdr:colOff>0</xdr:colOff>
      <xdr:row>88</xdr:row>
      <xdr:rowOff>153260</xdr:rowOff>
    </xdr:to>
    <xdr:cxnSp macro="">
      <xdr:nvCxnSpPr>
        <xdr:cNvPr id="199" name="直線コネクタ 198"/>
        <xdr:cNvCxnSpPr/>
      </xdr:nvCxnSpPr>
      <xdr:spPr>
        <a:xfrm flipV="1">
          <a:off x="3225800" y="14463113"/>
          <a:ext cx="889000" cy="77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11117</xdr:rowOff>
    </xdr:from>
    <xdr:to>
      <xdr:col>6</xdr:col>
      <xdr:colOff>50800</xdr:colOff>
      <xdr:row>82</xdr:row>
      <xdr:rowOff>112717</xdr:rowOff>
    </xdr:to>
    <xdr:sp macro="" textlink="">
      <xdr:nvSpPr>
        <xdr:cNvPr id="200" name="フローチャート : 判断 199"/>
        <xdr:cNvSpPr/>
      </xdr:nvSpPr>
      <xdr:spPr>
        <a:xfrm>
          <a:off x="4064000" y="1407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122894</xdr:rowOff>
    </xdr:from>
    <xdr:ext cx="736600" cy="259045"/>
    <xdr:sp macro="" textlink="">
      <xdr:nvSpPr>
        <xdr:cNvPr id="201" name="テキスト ボックス 200"/>
        <xdr:cNvSpPr txBox="1"/>
      </xdr:nvSpPr>
      <xdr:spPr>
        <a:xfrm>
          <a:off x="3733800" y="13838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41656</xdr:rowOff>
    </xdr:from>
    <xdr:to>
      <xdr:col>4</xdr:col>
      <xdr:colOff>482600</xdr:colOff>
      <xdr:row>88</xdr:row>
      <xdr:rowOff>153260</xdr:rowOff>
    </xdr:to>
    <xdr:cxnSp macro="">
      <xdr:nvCxnSpPr>
        <xdr:cNvPr id="202" name="直線コネクタ 201"/>
        <xdr:cNvCxnSpPr/>
      </xdr:nvCxnSpPr>
      <xdr:spPr>
        <a:xfrm>
          <a:off x="2336800" y="14614906"/>
          <a:ext cx="889000" cy="62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6874</xdr:rowOff>
    </xdr:from>
    <xdr:to>
      <xdr:col>4</xdr:col>
      <xdr:colOff>533400</xdr:colOff>
      <xdr:row>82</xdr:row>
      <xdr:rowOff>108474</xdr:rowOff>
    </xdr:to>
    <xdr:sp macro="" textlink="">
      <xdr:nvSpPr>
        <xdr:cNvPr id="203" name="フローチャート : 判断 202"/>
        <xdr:cNvSpPr/>
      </xdr:nvSpPr>
      <xdr:spPr>
        <a:xfrm>
          <a:off x="31750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118651</xdr:rowOff>
    </xdr:from>
    <xdr:ext cx="762000" cy="259045"/>
    <xdr:sp macro="" textlink="">
      <xdr:nvSpPr>
        <xdr:cNvPr id="204" name="テキスト ボックス 203"/>
        <xdr:cNvSpPr txBox="1"/>
      </xdr:nvSpPr>
      <xdr:spPr>
        <a:xfrm>
          <a:off x="2844800" y="1383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164263</xdr:rowOff>
    </xdr:from>
    <xdr:to>
      <xdr:col>3</xdr:col>
      <xdr:colOff>279400</xdr:colOff>
      <xdr:row>85</xdr:row>
      <xdr:rowOff>41656</xdr:rowOff>
    </xdr:to>
    <xdr:cxnSp macro="">
      <xdr:nvCxnSpPr>
        <xdr:cNvPr id="205" name="直線コネクタ 204"/>
        <xdr:cNvCxnSpPr/>
      </xdr:nvCxnSpPr>
      <xdr:spPr>
        <a:xfrm>
          <a:off x="1447800" y="14394613"/>
          <a:ext cx="889000" cy="22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149506</xdr:rowOff>
    </xdr:from>
    <xdr:to>
      <xdr:col>3</xdr:col>
      <xdr:colOff>330200</xdr:colOff>
      <xdr:row>82</xdr:row>
      <xdr:rowOff>79656</xdr:rowOff>
    </xdr:to>
    <xdr:sp macro="" textlink="">
      <xdr:nvSpPr>
        <xdr:cNvPr id="206" name="フローチャート : 判断 205"/>
        <xdr:cNvSpPr/>
      </xdr:nvSpPr>
      <xdr:spPr>
        <a:xfrm>
          <a:off x="2286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89833</xdr:rowOff>
    </xdr:from>
    <xdr:ext cx="762000" cy="259045"/>
    <xdr:sp macro="" textlink="">
      <xdr:nvSpPr>
        <xdr:cNvPr id="207" name="テキスト ボックス 206"/>
        <xdr:cNvSpPr txBox="1"/>
      </xdr:nvSpPr>
      <xdr:spPr>
        <a:xfrm>
          <a:off x="1955800" y="13805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165171</xdr:rowOff>
    </xdr:from>
    <xdr:to>
      <xdr:col>2</xdr:col>
      <xdr:colOff>127000</xdr:colOff>
      <xdr:row>82</xdr:row>
      <xdr:rowOff>95321</xdr:rowOff>
    </xdr:to>
    <xdr:sp macro="" textlink="">
      <xdr:nvSpPr>
        <xdr:cNvPr id="208" name="フローチャート : 判断 207"/>
        <xdr:cNvSpPr/>
      </xdr:nvSpPr>
      <xdr:spPr>
        <a:xfrm>
          <a:off x="1397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105498</xdr:rowOff>
    </xdr:from>
    <xdr:ext cx="762000" cy="259045"/>
    <xdr:sp macro="" textlink="">
      <xdr:nvSpPr>
        <xdr:cNvPr id="209" name="テキスト ボックス 208"/>
        <xdr:cNvSpPr txBox="1"/>
      </xdr:nvSpPr>
      <xdr:spPr>
        <a:xfrm>
          <a:off x="1066800" y="1382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57938</xdr:rowOff>
    </xdr:from>
    <xdr:to>
      <xdr:col>7</xdr:col>
      <xdr:colOff>203200</xdr:colOff>
      <xdr:row>84</xdr:row>
      <xdr:rowOff>159538</xdr:rowOff>
    </xdr:to>
    <xdr:sp macro="" textlink="">
      <xdr:nvSpPr>
        <xdr:cNvPr id="215" name="円/楕円 214"/>
        <xdr:cNvSpPr/>
      </xdr:nvSpPr>
      <xdr:spPr>
        <a:xfrm>
          <a:off x="4902200" y="1445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125265</xdr:rowOff>
    </xdr:from>
    <xdr:ext cx="762000" cy="259045"/>
    <xdr:sp macro="" textlink="">
      <xdr:nvSpPr>
        <xdr:cNvPr id="216" name="人件費・物件費等の状況該当値テキスト"/>
        <xdr:cNvSpPr txBox="1"/>
      </xdr:nvSpPr>
      <xdr:spPr>
        <a:xfrm>
          <a:off x="5041900" y="1435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445,194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10513</xdr:rowOff>
    </xdr:from>
    <xdr:to>
      <xdr:col>6</xdr:col>
      <xdr:colOff>50800</xdr:colOff>
      <xdr:row>84</xdr:row>
      <xdr:rowOff>112113</xdr:rowOff>
    </xdr:to>
    <xdr:sp macro="" textlink="">
      <xdr:nvSpPr>
        <xdr:cNvPr id="217" name="円/楕円 216"/>
        <xdr:cNvSpPr/>
      </xdr:nvSpPr>
      <xdr:spPr>
        <a:xfrm>
          <a:off x="4064000" y="1441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96890</xdr:rowOff>
    </xdr:from>
    <xdr:ext cx="736600" cy="259045"/>
    <xdr:sp macro="" textlink="">
      <xdr:nvSpPr>
        <xdr:cNvPr id="218" name="テキスト ボックス 217"/>
        <xdr:cNvSpPr txBox="1"/>
      </xdr:nvSpPr>
      <xdr:spPr>
        <a:xfrm>
          <a:off x="3733800" y="14498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417,678</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102460</xdr:rowOff>
    </xdr:from>
    <xdr:to>
      <xdr:col>4</xdr:col>
      <xdr:colOff>533400</xdr:colOff>
      <xdr:row>89</xdr:row>
      <xdr:rowOff>32610</xdr:rowOff>
    </xdr:to>
    <xdr:sp macro="" textlink="">
      <xdr:nvSpPr>
        <xdr:cNvPr id="219" name="円/楕円 218"/>
        <xdr:cNvSpPr/>
      </xdr:nvSpPr>
      <xdr:spPr>
        <a:xfrm>
          <a:off x="3175000" y="151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17387</xdr:rowOff>
    </xdr:from>
    <xdr:ext cx="762000" cy="259045"/>
    <xdr:sp macro="" textlink="">
      <xdr:nvSpPr>
        <xdr:cNvPr id="220" name="テキスト ボックス 219"/>
        <xdr:cNvSpPr txBox="1"/>
      </xdr:nvSpPr>
      <xdr:spPr>
        <a:xfrm>
          <a:off x="2844800" y="1527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868,920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162306</xdr:rowOff>
    </xdr:from>
    <xdr:to>
      <xdr:col>3</xdr:col>
      <xdr:colOff>330200</xdr:colOff>
      <xdr:row>85</xdr:row>
      <xdr:rowOff>92456</xdr:rowOff>
    </xdr:to>
    <xdr:sp macro="" textlink="">
      <xdr:nvSpPr>
        <xdr:cNvPr id="221" name="円/楕円 220"/>
        <xdr:cNvSpPr/>
      </xdr:nvSpPr>
      <xdr:spPr>
        <a:xfrm>
          <a:off x="2286000" y="1456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77233</xdr:rowOff>
    </xdr:from>
    <xdr:ext cx="762000" cy="259045"/>
    <xdr:sp macro="" textlink="">
      <xdr:nvSpPr>
        <xdr:cNvPr id="222" name="テキスト ボックス 221"/>
        <xdr:cNvSpPr txBox="1"/>
      </xdr:nvSpPr>
      <xdr:spPr>
        <a:xfrm>
          <a:off x="1955800" y="1465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505,748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113463</xdr:rowOff>
    </xdr:from>
    <xdr:to>
      <xdr:col>2</xdr:col>
      <xdr:colOff>127000</xdr:colOff>
      <xdr:row>84</xdr:row>
      <xdr:rowOff>43613</xdr:rowOff>
    </xdr:to>
    <xdr:sp macro="" textlink="">
      <xdr:nvSpPr>
        <xdr:cNvPr id="223" name="円/楕円 222"/>
        <xdr:cNvSpPr/>
      </xdr:nvSpPr>
      <xdr:spPr>
        <a:xfrm>
          <a:off x="1397000" y="143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28390</xdr:rowOff>
    </xdr:from>
    <xdr:ext cx="762000" cy="259045"/>
    <xdr:sp macro="" textlink="">
      <xdr:nvSpPr>
        <xdr:cNvPr id="224" name="テキスト ボックス 223"/>
        <xdr:cNvSpPr txBox="1"/>
      </xdr:nvSpPr>
      <xdr:spPr>
        <a:xfrm>
          <a:off x="1066800" y="1443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377,935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a:solidFill>
                <a:schemeClr val="dk1"/>
              </a:solidFill>
              <a:effectLst/>
              <a:latin typeface="+mn-lt"/>
              <a:ea typeface="+mn-ea"/>
              <a:cs typeface="+mn-cs"/>
            </a:rPr>
            <a:t>　当町の給与体系は国基準を適用しているが、昇格などの基準設定は国と比べ低い数値となっている。前年度の類似団体との差が</a:t>
          </a:r>
          <a:r>
            <a:rPr lang="en-US" altLang="ja-JP" sz="1300">
              <a:solidFill>
                <a:schemeClr val="dk1"/>
              </a:solidFill>
              <a:effectLst/>
              <a:latin typeface="+mn-lt"/>
              <a:ea typeface="+mn-ea"/>
              <a:cs typeface="+mn-cs"/>
            </a:rPr>
            <a:t>5.5%</a:t>
          </a:r>
          <a:r>
            <a:rPr lang="ja-JP" altLang="ja-JP" sz="1300">
              <a:solidFill>
                <a:schemeClr val="dk1"/>
              </a:solidFill>
              <a:effectLst/>
              <a:latin typeface="+mn-lt"/>
              <a:ea typeface="+mn-ea"/>
              <a:cs typeface="+mn-cs"/>
            </a:rPr>
            <a:t>、今年度が</a:t>
          </a:r>
          <a:r>
            <a:rPr lang="en-US" altLang="ja-JP" sz="1300">
              <a:solidFill>
                <a:schemeClr val="dk1"/>
              </a:solidFill>
              <a:effectLst/>
              <a:latin typeface="+mn-lt"/>
              <a:ea typeface="+mn-ea"/>
              <a:cs typeface="+mn-cs"/>
            </a:rPr>
            <a:t>5.0%</a:t>
          </a:r>
          <a:r>
            <a:rPr lang="ja-JP" altLang="ja-JP" sz="1300">
              <a:solidFill>
                <a:schemeClr val="dk1"/>
              </a:solidFill>
              <a:effectLst/>
              <a:latin typeface="+mn-lt"/>
              <a:ea typeface="+mn-ea"/>
              <a:cs typeface="+mn-cs"/>
            </a:rPr>
            <a:t>となっており、要因は前述によるもののみとなる。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3" name="直線コネクタ 252"/>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4"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5" name="直線コネクタ 254"/>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6"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7" name="直線コネクタ 256"/>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103716</xdr:rowOff>
    </xdr:from>
    <xdr:to>
      <xdr:col>24</xdr:col>
      <xdr:colOff>558800</xdr:colOff>
      <xdr:row>82</xdr:row>
      <xdr:rowOff>135889</xdr:rowOff>
    </xdr:to>
    <xdr:cxnSp macro="">
      <xdr:nvCxnSpPr>
        <xdr:cNvPr id="258" name="直線コネクタ 257"/>
        <xdr:cNvCxnSpPr/>
      </xdr:nvCxnSpPr>
      <xdr:spPr>
        <a:xfrm>
          <a:off x="16179800" y="14162616"/>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103716</xdr:rowOff>
    </xdr:from>
    <xdr:to>
      <xdr:col>23</xdr:col>
      <xdr:colOff>406400</xdr:colOff>
      <xdr:row>82</xdr:row>
      <xdr:rowOff>127846</xdr:rowOff>
    </xdr:to>
    <xdr:cxnSp macro="">
      <xdr:nvCxnSpPr>
        <xdr:cNvPr id="261" name="直線コネクタ 260"/>
        <xdr:cNvCxnSpPr/>
      </xdr:nvCxnSpPr>
      <xdr:spPr>
        <a:xfrm flipV="1">
          <a:off x="15290800" y="141626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2" name="フローチャート : 判断 261"/>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3" name="テキスト ボックス 262"/>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103716</xdr:rowOff>
    </xdr:from>
    <xdr:to>
      <xdr:col>22</xdr:col>
      <xdr:colOff>203200</xdr:colOff>
      <xdr:row>82</xdr:row>
      <xdr:rowOff>127846</xdr:rowOff>
    </xdr:to>
    <xdr:cxnSp macro="">
      <xdr:nvCxnSpPr>
        <xdr:cNvPr id="264" name="直線コネクタ 263"/>
        <xdr:cNvCxnSpPr/>
      </xdr:nvCxnSpPr>
      <xdr:spPr>
        <a:xfrm>
          <a:off x="14401800" y="141626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5" name="フローチャート : 判断 264"/>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6" name="テキスト ボックス 265"/>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103716</xdr:rowOff>
    </xdr:from>
    <xdr:to>
      <xdr:col>21</xdr:col>
      <xdr:colOff>0</xdr:colOff>
      <xdr:row>86</xdr:row>
      <xdr:rowOff>77470</xdr:rowOff>
    </xdr:to>
    <xdr:cxnSp macro="">
      <xdr:nvCxnSpPr>
        <xdr:cNvPr id="267" name="直線コネクタ 266"/>
        <xdr:cNvCxnSpPr/>
      </xdr:nvCxnSpPr>
      <xdr:spPr>
        <a:xfrm flipV="1">
          <a:off x="13512800" y="14162616"/>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8" name="フローチャート : 判断 267"/>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9" name="テキスト ボックス 268"/>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70" name="フローチャート : 判断 269"/>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71" name="テキスト ボックス 270"/>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85089</xdr:rowOff>
    </xdr:from>
    <xdr:to>
      <xdr:col>24</xdr:col>
      <xdr:colOff>609600</xdr:colOff>
      <xdr:row>83</xdr:row>
      <xdr:rowOff>15239</xdr:rowOff>
    </xdr:to>
    <xdr:sp macro="" textlink="">
      <xdr:nvSpPr>
        <xdr:cNvPr id="277" name="円/楕円 276"/>
        <xdr:cNvSpPr/>
      </xdr:nvSpPr>
      <xdr:spPr>
        <a:xfrm>
          <a:off x="169672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101616</xdr:rowOff>
    </xdr:from>
    <xdr:ext cx="762000" cy="259045"/>
    <xdr:sp macro="" textlink="">
      <xdr:nvSpPr>
        <xdr:cNvPr id="278" name="給与水準   （国との比較）該当値テキスト"/>
        <xdr:cNvSpPr txBox="1"/>
      </xdr:nvSpPr>
      <xdr:spPr>
        <a:xfrm>
          <a:off x="17106900" y="1398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52916</xdr:rowOff>
    </xdr:from>
    <xdr:to>
      <xdr:col>23</xdr:col>
      <xdr:colOff>457200</xdr:colOff>
      <xdr:row>82</xdr:row>
      <xdr:rowOff>154516</xdr:rowOff>
    </xdr:to>
    <xdr:sp macro="" textlink="">
      <xdr:nvSpPr>
        <xdr:cNvPr id="279" name="円/楕円 278"/>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164693</xdr:rowOff>
    </xdr:from>
    <xdr:ext cx="736600" cy="259045"/>
    <xdr:sp macro="" textlink="">
      <xdr:nvSpPr>
        <xdr:cNvPr id="280" name="テキスト ボックス 279"/>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77046</xdr:rowOff>
    </xdr:from>
    <xdr:to>
      <xdr:col>22</xdr:col>
      <xdr:colOff>254000</xdr:colOff>
      <xdr:row>83</xdr:row>
      <xdr:rowOff>7196</xdr:rowOff>
    </xdr:to>
    <xdr:sp macro="" textlink="">
      <xdr:nvSpPr>
        <xdr:cNvPr id="281" name="円/楕円 280"/>
        <xdr:cNvSpPr/>
      </xdr:nvSpPr>
      <xdr:spPr>
        <a:xfrm>
          <a:off x="15240000" y="141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17373</xdr:rowOff>
    </xdr:from>
    <xdr:ext cx="762000" cy="259045"/>
    <xdr:sp macro="" textlink="">
      <xdr:nvSpPr>
        <xdr:cNvPr id="282" name="テキスト ボックス 281"/>
        <xdr:cNvSpPr txBox="1"/>
      </xdr:nvSpPr>
      <xdr:spPr>
        <a:xfrm>
          <a:off x="14909800" y="1390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52916</xdr:rowOff>
    </xdr:from>
    <xdr:to>
      <xdr:col>21</xdr:col>
      <xdr:colOff>50800</xdr:colOff>
      <xdr:row>82</xdr:row>
      <xdr:rowOff>154516</xdr:rowOff>
    </xdr:to>
    <xdr:sp macro="" textlink="">
      <xdr:nvSpPr>
        <xdr:cNvPr id="283" name="円/楕円 282"/>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164693</xdr:rowOff>
    </xdr:from>
    <xdr:ext cx="762000" cy="259045"/>
    <xdr:sp macro="" textlink="">
      <xdr:nvSpPr>
        <xdr:cNvPr id="284" name="テキスト ボックス 283"/>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26670</xdr:rowOff>
    </xdr:from>
    <xdr:to>
      <xdr:col>19</xdr:col>
      <xdr:colOff>533400</xdr:colOff>
      <xdr:row>86</xdr:row>
      <xdr:rowOff>128270</xdr:rowOff>
    </xdr:to>
    <xdr:sp macro="" textlink="">
      <xdr:nvSpPr>
        <xdr:cNvPr id="285" name="円/楕円 284"/>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138447</xdr:rowOff>
    </xdr:from>
    <xdr:ext cx="762000" cy="259045"/>
    <xdr:sp macro="" textlink="">
      <xdr:nvSpPr>
        <xdr:cNvPr id="286" name="テキスト ボックス 285"/>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effectLst/>
              <a:latin typeface="+mn-lt"/>
              <a:ea typeface="+mn-ea"/>
              <a:cs typeface="+mn-cs"/>
            </a:rPr>
            <a:t>　島内に８集落が点在しているため、保育園や出張所などの人員が必要となり、思うような人員削減ができない実情がある。また、消防救急業務や観光施設の運営にあたっても人員を必要としている。さらには産休、育休職員の割合が一時的に多くこれを補完するための若干の新規採用を実施しているのも要因の一つである。このため数値は類似団体平均と比較すると</a:t>
          </a:r>
          <a:r>
            <a:rPr lang="en-US" altLang="ja-JP" sz="1300">
              <a:solidFill>
                <a:schemeClr val="dk1"/>
              </a:solidFill>
              <a:effectLst/>
              <a:latin typeface="+mn-lt"/>
              <a:ea typeface="+mn-ea"/>
              <a:cs typeface="+mn-cs"/>
            </a:rPr>
            <a:t>1.49</a:t>
          </a:r>
          <a:r>
            <a:rPr lang="ja-JP" altLang="ja-JP" sz="1300">
              <a:solidFill>
                <a:schemeClr val="dk1"/>
              </a:solidFill>
              <a:effectLst/>
              <a:latin typeface="+mn-lt"/>
              <a:ea typeface="+mn-ea"/>
              <a:cs typeface="+mn-cs"/>
            </a:rPr>
            <a:t>倍となっている。しかし今後は事務の効率化を前提とした組織改正を実施していく。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6" name="直線コネクタ 315"/>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7"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8" name="直線コネクタ 317"/>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9"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20" name="直線コネクタ 319"/>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60156</xdr:rowOff>
    </xdr:from>
    <xdr:to>
      <xdr:col>24</xdr:col>
      <xdr:colOff>558800</xdr:colOff>
      <xdr:row>65</xdr:row>
      <xdr:rowOff>67394</xdr:rowOff>
    </xdr:to>
    <xdr:cxnSp macro="">
      <xdr:nvCxnSpPr>
        <xdr:cNvPr id="321" name="直線コネクタ 320"/>
        <xdr:cNvCxnSpPr/>
      </xdr:nvCxnSpPr>
      <xdr:spPr>
        <a:xfrm flipV="1">
          <a:off x="16179800" y="11204406"/>
          <a:ext cx="8382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5351</xdr:rowOff>
    </xdr:from>
    <xdr:ext cx="762000" cy="259045"/>
    <xdr:sp macro="" textlink="">
      <xdr:nvSpPr>
        <xdr:cNvPr id="322" name="定員管理の状況平均値テキスト"/>
        <xdr:cNvSpPr txBox="1"/>
      </xdr:nvSpPr>
      <xdr:spPr>
        <a:xfrm>
          <a:off x="17106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3" name="フローチャート : 判断 322"/>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13505</xdr:rowOff>
    </xdr:from>
    <xdr:to>
      <xdr:col>23</xdr:col>
      <xdr:colOff>406400</xdr:colOff>
      <xdr:row>65</xdr:row>
      <xdr:rowOff>67394</xdr:rowOff>
    </xdr:to>
    <xdr:cxnSp macro="">
      <xdr:nvCxnSpPr>
        <xdr:cNvPr id="324" name="直線コネクタ 323"/>
        <xdr:cNvCxnSpPr/>
      </xdr:nvCxnSpPr>
      <xdr:spPr>
        <a:xfrm>
          <a:off x="15290800" y="11157755"/>
          <a:ext cx="889000" cy="5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5" name="フローチャート : 判断 324"/>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70841</xdr:rowOff>
    </xdr:from>
    <xdr:ext cx="736600" cy="259045"/>
    <xdr:sp macro="" textlink="">
      <xdr:nvSpPr>
        <xdr:cNvPr id="326" name="テキスト ボックス 325"/>
        <xdr:cNvSpPr txBox="1"/>
      </xdr:nvSpPr>
      <xdr:spPr>
        <a:xfrm>
          <a:off x="15798800" y="103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165650</xdr:rowOff>
    </xdr:from>
    <xdr:to>
      <xdr:col>22</xdr:col>
      <xdr:colOff>203200</xdr:colOff>
      <xdr:row>65</xdr:row>
      <xdr:rowOff>13505</xdr:rowOff>
    </xdr:to>
    <xdr:cxnSp macro="">
      <xdr:nvCxnSpPr>
        <xdr:cNvPr id="327" name="直線コネクタ 326"/>
        <xdr:cNvCxnSpPr/>
      </xdr:nvCxnSpPr>
      <xdr:spPr>
        <a:xfrm>
          <a:off x="14401800" y="11138450"/>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8" name="フローチャート : 判断 327"/>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20168</xdr:rowOff>
    </xdr:from>
    <xdr:ext cx="762000" cy="259045"/>
    <xdr:sp macro="" textlink="">
      <xdr:nvSpPr>
        <xdr:cNvPr id="329" name="テキスト ボックス 328"/>
        <xdr:cNvSpPr txBox="1"/>
      </xdr:nvSpPr>
      <xdr:spPr>
        <a:xfrm>
          <a:off x="14909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165650</xdr:rowOff>
    </xdr:from>
    <xdr:to>
      <xdr:col>21</xdr:col>
      <xdr:colOff>0</xdr:colOff>
      <xdr:row>65</xdr:row>
      <xdr:rowOff>30395</xdr:rowOff>
    </xdr:to>
    <xdr:cxnSp macro="">
      <xdr:nvCxnSpPr>
        <xdr:cNvPr id="330" name="直線コネクタ 329"/>
        <xdr:cNvCxnSpPr/>
      </xdr:nvCxnSpPr>
      <xdr:spPr>
        <a:xfrm flipV="1">
          <a:off x="13512800" y="111384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1" name="フローチャート : 判断 330"/>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5690</xdr:rowOff>
    </xdr:from>
    <xdr:ext cx="762000" cy="259045"/>
    <xdr:sp macro="" textlink="">
      <xdr:nvSpPr>
        <xdr:cNvPr id="332" name="テキスト ボックス 331"/>
        <xdr:cNvSpPr txBox="1"/>
      </xdr:nvSpPr>
      <xdr:spPr>
        <a:xfrm>
          <a:off x="14020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3" name="フローチャート : 判断 332"/>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34" name="テキスト ボックス 333"/>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9356</xdr:rowOff>
    </xdr:from>
    <xdr:to>
      <xdr:col>24</xdr:col>
      <xdr:colOff>609600</xdr:colOff>
      <xdr:row>65</xdr:row>
      <xdr:rowOff>110956</xdr:rowOff>
    </xdr:to>
    <xdr:sp macro="" textlink="">
      <xdr:nvSpPr>
        <xdr:cNvPr id="340" name="円/楕円 339"/>
        <xdr:cNvSpPr/>
      </xdr:nvSpPr>
      <xdr:spPr>
        <a:xfrm>
          <a:off x="16967200" y="1115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152883</xdr:rowOff>
    </xdr:from>
    <xdr:ext cx="762000" cy="259045"/>
    <xdr:sp macro="" textlink="">
      <xdr:nvSpPr>
        <xdr:cNvPr id="341" name="定員管理の状況該当値テキスト"/>
        <xdr:cNvSpPr txBox="1"/>
      </xdr:nvSpPr>
      <xdr:spPr>
        <a:xfrm>
          <a:off x="17106900" y="111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20.09</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16594</xdr:rowOff>
    </xdr:from>
    <xdr:to>
      <xdr:col>23</xdr:col>
      <xdr:colOff>457200</xdr:colOff>
      <xdr:row>65</xdr:row>
      <xdr:rowOff>118194</xdr:rowOff>
    </xdr:to>
    <xdr:sp macro="" textlink="">
      <xdr:nvSpPr>
        <xdr:cNvPr id="342" name="円/楕円 341"/>
        <xdr:cNvSpPr/>
      </xdr:nvSpPr>
      <xdr:spPr>
        <a:xfrm>
          <a:off x="16129000" y="1116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102971</xdr:rowOff>
    </xdr:from>
    <xdr:ext cx="736600" cy="259045"/>
    <xdr:sp macro="" textlink="">
      <xdr:nvSpPr>
        <xdr:cNvPr id="343" name="テキスト ボックス 342"/>
        <xdr:cNvSpPr txBox="1"/>
      </xdr:nvSpPr>
      <xdr:spPr>
        <a:xfrm>
          <a:off x="15798800" y="1124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20.18</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134155</xdr:rowOff>
    </xdr:from>
    <xdr:to>
      <xdr:col>22</xdr:col>
      <xdr:colOff>254000</xdr:colOff>
      <xdr:row>65</xdr:row>
      <xdr:rowOff>64305</xdr:rowOff>
    </xdr:to>
    <xdr:sp macro="" textlink="">
      <xdr:nvSpPr>
        <xdr:cNvPr id="344" name="円/楕円 343"/>
        <xdr:cNvSpPr/>
      </xdr:nvSpPr>
      <xdr:spPr>
        <a:xfrm>
          <a:off x="15240000" y="1110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49082</xdr:rowOff>
    </xdr:from>
    <xdr:ext cx="762000" cy="259045"/>
    <xdr:sp macro="" textlink="">
      <xdr:nvSpPr>
        <xdr:cNvPr id="345" name="テキスト ボックス 344"/>
        <xdr:cNvSpPr txBox="1"/>
      </xdr:nvSpPr>
      <xdr:spPr>
        <a:xfrm>
          <a:off x="14909800" y="1119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19.51</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114850</xdr:rowOff>
    </xdr:from>
    <xdr:to>
      <xdr:col>21</xdr:col>
      <xdr:colOff>50800</xdr:colOff>
      <xdr:row>65</xdr:row>
      <xdr:rowOff>45000</xdr:rowOff>
    </xdr:to>
    <xdr:sp macro="" textlink="">
      <xdr:nvSpPr>
        <xdr:cNvPr id="346" name="円/楕円 345"/>
        <xdr:cNvSpPr/>
      </xdr:nvSpPr>
      <xdr:spPr>
        <a:xfrm>
          <a:off x="14351000" y="110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29777</xdr:rowOff>
    </xdr:from>
    <xdr:ext cx="762000" cy="259045"/>
    <xdr:sp macro="" textlink="">
      <xdr:nvSpPr>
        <xdr:cNvPr id="347" name="テキスト ボックス 346"/>
        <xdr:cNvSpPr txBox="1"/>
      </xdr:nvSpPr>
      <xdr:spPr>
        <a:xfrm>
          <a:off x="14020800" y="1117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151045</xdr:rowOff>
    </xdr:from>
    <xdr:to>
      <xdr:col>19</xdr:col>
      <xdr:colOff>533400</xdr:colOff>
      <xdr:row>65</xdr:row>
      <xdr:rowOff>81195</xdr:rowOff>
    </xdr:to>
    <xdr:sp macro="" textlink="">
      <xdr:nvSpPr>
        <xdr:cNvPr id="348" name="円/楕円 347"/>
        <xdr:cNvSpPr/>
      </xdr:nvSpPr>
      <xdr:spPr>
        <a:xfrm>
          <a:off x="13462000" y="1112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65972</xdr:rowOff>
    </xdr:from>
    <xdr:ext cx="762000" cy="259045"/>
    <xdr:sp macro="" textlink="">
      <xdr:nvSpPr>
        <xdr:cNvPr id="349" name="テキスト ボックス 348"/>
        <xdr:cNvSpPr txBox="1"/>
      </xdr:nvSpPr>
      <xdr:spPr>
        <a:xfrm>
          <a:off x="13131800" y="1121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前年度より数値の改善がみられたが、循環型社会形成推進事業</a:t>
          </a:r>
          <a:r>
            <a:rPr lang="en-US" altLang="ja-JP" sz="1300">
              <a:solidFill>
                <a:schemeClr val="dk1"/>
              </a:solidFill>
              <a:effectLst/>
              <a:latin typeface="+mn-lt"/>
              <a:ea typeface="+mn-ea"/>
              <a:cs typeface="+mn-cs"/>
            </a:rPr>
            <a:t>(</a:t>
          </a:r>
          <a:r>
            <a:rPr lang="ja-JP" altLang="ja-JP" sz="1300">
              <a:solidFill>
                <a:schemeClr val="dk1"/>
              </a:solidFill>
              <a:effectLst/>
              <a:latin typeface="+mn-lt"/>
              <a:ea typeface="+mn-ea"/>
              <a:cs typeface="+mn-cs"/>
            </a:rPr>
            <a:t>焼却施設・し尿汚泥再生処理センター建設</a:t>
          </a:r>
          <a:r>
            <a:rPr lang="en-US" altLang="ja-JP" sz="1300">
              <a:solidFill>
                <a:schemeClr val="dk1"/>
              </a:solidFill>
              <a:effectLst/>
              <a:latin typeface="+mn-lt"/>
              <a:ea typeface="+mn-ea"/>
              <a:cs typeface="+mn-cs"/>
            </a:rPr>
            <a:t>)</a:t>
          </a:r>
          <a:r>
            <a:rPr lang="ja-JP" altLang="ja-JP" sz="1300">
              <a:solidFill>
                <a:schemeClr val="dk1"/>
              </a:solidFill>
              <a:effectLst/>
              <a:latin typeface="+mn-lt"/>
              <a:ea typeface="+mn-ea"/>
              <a:cs typeface="+mn-cs"/>
            </a:rPr>
            <a:t>の実施により起債借入額が増大したため、</a:t>
          </a:r>
          <a:r>
            <a:rPr lang="ja-JP" altLang="en-US" sz="1300">
              <a:solidFill>
                <a:schemeClr val="dk1"/>
              </a:solidFill>
              <a:effectLst/>
              <a:latin typeface="+mn-lt"/>
              <a:ea typeface="+mn-ea"/>
              <a:cs typeface="+mn-cs"/>
            </a:rPr>
            <a:t>今後は</a:t>
          </a:r>
          <a:r>
            <a:rPr lang="ja-JP" altLang="ja-JP" sz="1300">
              <a:solidFill>
                <a:schemeClr val="dk1"/>
              </a:solidFill>
              <a:effectLst/>
              <a:latin typeface="+mn-lt"/>
              <a:ea typeface="+mn-ea"/>
              <a:cs typeface="+mn-cs"/>
            </a:rPr>
            <a:t>一時的に悪化するものと思われる。このため、地方債発行の低金利債への借り換えなども視野に入れ改善に努める。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6" name="直線コネクタ 365"/>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7" name="テキスト ボックス 366"/>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8" name="直線コネクタ 367"/>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9" name="テキスト ボックス 368"/>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70" name="直線コネクタ 369"/>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1" name="テキスト ボックス 370"/>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4" name="直線コネクタ 373"/>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5" name="テキスト ボックス 374"/>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6" name="直線コネクタ 37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7" name="テキスト ボックス 37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8" name="直線コネクタ 377"/>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9" name="テキスト ボックス 378"/>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2" name="直線コネクタ 381"/>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3"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4" name="直線コネクタ 383"/>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5"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6" name="直線コネクタ 385"/>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25400</xdr:rowOff>
    </xdr:from>
    <xdr:to>
      <xdr:col>24</xdr:col>
      <xdr:colOff>558800</xdr:colOff>
      <xdr:row>42</xdr:row>
      <xdr:rowOff>65617</xdr:rowOff>
    </xdr:to>
    <xdr:cxnSp macro="">
      <xdr:nvCxnSpPr>
        <xdr:cNvPr id="387" name="直線コネクタ 386"/>
        <xdr:cNvCxnSpPr/>
      </xdr:nvCxnSpPr>
      <xdr:spPr>
        <a:xfrm flipV="1">
          <a:off x="16179800" y="72263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8"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9" name="フローチャート : 判断 388"/>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65617</xdr:rowOff>
    </xdr:from>
    <xdr:to>
      <xdr:col>23</xdr:col>
      <xdr:colOff>406400</xdr:colOff>
      <xdr:row>42</xdr:row>
      <xdr:rowOff>156104</xdr:rowOff>
    </xdr:to>
    <xdr:cxnSp macro="">
      <xdr:nvCxnSpPr>
        <xdr:cNvPr id="390" name="直線コネクタ 389"/>
        <xdr:cNvCxnSpPr/>
      </xdr:nvCxnSpPr>
      <xdr:spPr>
        <a:xfrm flipV="1">
          <a:off x="15290800" y="7266517"/>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1" name="フローチャート : 判断 390"/>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157815</xdr:rowOff>
    </xdr:from>
    <xdr:ext cx="736600" cy="259045"/>
    <xdr:sp macro="" textlink="">
      <xdr:nvSpPr>
        <xdr:cNvPr id="392" name="テキスト ボックス 391"/>
        <xdr:cNvSpPr txBox="1"/>
      </xdr:nvSpPr>
      <xdr:spPr>
        <a:xfrm>
          <a:off x="15798800" y="667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156104</xdr:rowOff>
    </xdr:from>
    <xdr:to>
      <xdr:col>22</xdr:col>
      <xdr:colOff>203200</xdr:colOff>
      <xdr:row>43</xdr:row>
      <xdr:rowOff>55033</xdr:rowOff>
    </xdr:to>
    <xdr:cxnSp macro="">
      <xdr:nvCxnSpPr>
        <xdr:cNvPr id="393" name="直線コネクタ 392"/>
        <xdr:cNvCxnSpPr/>
      </xdr:nvCxnSpPr>
      <xdr:spPr>
        <a:xfrm flipV="1">
          <a:off x="14401800" y="7357004"/>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4" name="フローチャート : 判断 393"/>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66798</xdr:rowOff>
    </xdr:from>
    <xdr:ext cx="762000" cy="259045"/>
    <xdr:sp macro="" textlink="">
      <xdr:nvSpPr>
        <xdr:cNvPr id="395" name="テキスト ボックス 394"/>
        <xdr:cNvSpPr txBox="1"/>
      </xdr:nvSpPr>
      <xdr:spPr>
        <a:xfrm>
          <a:off x="14909800" y="675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55033</xdr:rowOff>
    </xdr:from>
    <xdr:to>
      <xdr:col>21</xdr:col>
      <xdr:colOff>0</xdr:colOff>
      <xdr:row>43</xdr:row>
      <xdr:rowOff>75142</xdr:rowOff>
    </xdr:to>
    <xdr:cxnSp macro="">
      <xdr:nvCxnSpPr>
        <xdr:cNvPr id="396" name="直線コネクタ 395"/>
        <xdr:cNvCxnSpPr/>
      </xdr:nvCxnSpPr>
      <xdr:spPr>
        <a:xfrm flipV="1">
          <a:off x="13512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7" name="フローチャート : 判断 396"/>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167340</xdr:rowOff>
    </xdr:from>
    <xdr:ext cx="762000" cy="259045"/>
    <xdr:sp macro="" textlink="">
      <xdr:nvSpPr>
        <xdr:cNvPr id="398" name="テキスト ボックス 397"/>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9" name="フローチャート : 判断 398"/>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400" name="テキスト ボックス 399"/>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406" name="円/楕円 405"/>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407"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14817</xdr:rowOff>
    </xdr:from>
    <xdr:to>
      <xdr:col>23</xdr:col>
      <xdr:colOff>457200</xdr:colOff>
      <xdr:row>42</xdr:row>
      <xdr:rowOff>116417</xdr:rowOff>
    </xdr:to>
    <xdr:sp macro="" textlink="">
      <xdr:nvSpPr>
        <xdr:cNvPr id="408" name="円/楕円 407"/>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409" name="テキスト ボックス 408"/>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105304</xdr:rowOff>
    </xdr:from>
    <xdr:to>
      <xdr:col>22</xdr:col>
      <xdr:colOff>254000</xdr:colOff>
      <xdr:row>43</xdr:row>
      <xdr:rowOff>35454</xdr:rowOff>
    </xdr:to>
    <xdr:sp macro="" textlink="">
      <xdr:nvSpPr>
        <xdr:cNvPr id="410" name="円/楕円 409"/>
        <xdr:cNvSpPr/>
      </xdr:nvSpPr>
      <xdr:spPr>
        <a:xfrm>
          <a:off x="152400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20231</xdr:rowOff>
    </xdr:from>
    <xdr:ext cx="762000" cy="259045"/>
    <xdr:sp macro="" textlink="">
      <xdr:nvSpPr>
        <xdr:cNvPr id="411" name="テキスト ボックス 410"/>
        <xdr:cNvSpPr txBox="1"/>
      </xdr:nvSpPr>
      <xdr:spPr>
        <a:xfrm>
          <a:off x="14909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4233</xdr:rowOff>
    </xdr:from>
    <xdr:to>
      <xdr:col>21</xdr:col>
      <xdr:colOff>50800</xdr:colOff>
      <xdr:row>43</xdr:row>
      <xdr:rowOff>105833</xdr:rowOff>
    </xdr:to>
    <xdr:sp macro="" textlink="">
      <xdr:nvSpPr>
        <xdr:cNvPr id="412" name="円/楕円 411"/>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90610</xdr:rowOff>
    </xdr:from>
    <xdr:ext cx="762000" cy="259045"/>
    <xdr:sp macro="" textlink="">
      <xdr:nvSpPr>
        <xdr:cNvPr id="413" name="テキスト ボックス 412"/>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24342</xdr:rowOff>
    </xdr:from>
    <xdr:to>
      <xdr:col>19</xdr:col>
      <xdr:colOff>533400</xdr:colOff>
      <xdr:row>43</xdr:row>
      <xdr:rowOff>125942</xdr:rowOff>
    </xdr:to>
    <xdr:sp macro="" textlink="">
      <xdr:nvSpPr>
        <xdr:cNvPr id="414" name="円/楕円 413"/>
        <xdr:cNvSpPr/>
      </xdr:nvSpPr>
      <xdr:spPr>
        <a:xfrm>
          <a:off x="13462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110719</xdr:rowOff>
    </xdr:from>
    <xdr:ext cx="762000" cy="259045"/>
    <xdr:sp macro="" textlink="">
      <xdr:nvSpPr>
        <xdr:cNvPr id="415" name="テキスト ボックス 414"/>
        <xdr:cNvSpPr txBox="1"/>
      </xdr:nvSpPr>
      <xdr:spPr>
        <a:xfrm>
          <a:off x="13131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地方債現在高の増加により</a:t>
          </a:r>
          <a:r>
            <a:rPr lang="ja-JP" altLang="en-US" sz="1300">
              <a:solidFill>
                <a:schemeClr val="dk1"/>
              </a:solidFill>
              <a:effectLst/>
              <a:latin typeface="+mn-lt"/>
              <a:ea typeface="+mn-ea"/>
              <a:cs typeface="+mn-cs"/>
            </a:rPr>
            <a:t>値は高止まりしている</a:t>
          </a:r>
          <a:r>
            <a:rPr lang="ja-JP" altLang="ja-JP" sz="1300">
              <a:solidFill>
                <a:schemeClr val="dk1"/>
              </a:solidFill>
              <a:effectLst/>
              <a:latin typeface="+mn-lt"/>
              <a:ea typeface="+mn-ea"/>
              <a:cs typeface="+mn-cs"/>
            </a:rPr>
            <a:t>。今後も循環型社会形成推進事業</a:t>
          </a:r>
          <a:r>
            <a:rPr lang="en-US" altLang="ja-JP" sz="1300">
              <a:solidFill>
                <a:schemeClr val="dk1"/>
              </a:solidFill>
              <a:effectLst/>
              <a:latin typeface="+mn-lt"/>
              <a:ea typeface="+mn-ea"/>
              <a:cs typeface="+mn-cs"/>
            </a:rPr>
            <a:t>(</a:t>
          </a:r>
          <a:r>
            <a:rPr lang="ja-JP" altLang="ja-JP" sz="1300">
              <a:solidFill>
                <a:schemeClr val="dk1"/>
              </a:solidFill>
              <a:effectLst/>
              <a:latin typeface="+mn-lt"/>
              <a:ea typeface="+mn-ea"/>
              <a:cs typeface="+mn-cs"/>
            </a:rPr>
            <a:t>焼却施設・し尿汚泥再生処理センター建設</a:t>
          </a:r>
          <a:r>
            <a:rPr lang="en-US" altLang="ja-JP" sz="1300">
              <a:solidFill>
                <a:schemeClr val="dk1"/>
              </a:solidFill>
              <a:effectLst/>
              <a:latin typeface="+mn-lt"/>
              <a:ea typeface="+mn-ea"/>
              <a:cs typeface="+mn-cs"/>
            </a:rPr>
            <a:t>)</a:t>
          </a:r>
          <a:r>
            <a:rPr lang="ja-JP" altLang="ja-JP" sz="1300">
              <a:solidFill>
                <a:schemeClr val="dk1"/>
              </a:solidFill>
              <a:effectLst/>
              <a:latin typeface="+mn-lt"/>
              <a:ea typeface="+mn-ea"/>
              <a:cs typeface="+mn-cs"/>
            </a:rPr>
            <a:t>の影響で、一時的な悪化が予想される。また、類似団体内平均値より大幅に上回っている状況にあることから、今後も気を緩めることなく適正な投資的経費の水準を維持しつつ、地方債発行額を抑制、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2" name="直線コネクタ 441"/>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3"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4" name="直線コネクタ 443"/>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45568</xdr:rowOff>
    </xdr:from>
    <xdr:to>
      <xdr:col>24</xdr:col>
      <xdr:colOff>558800</xdr:colOff>
      <xdr:row>21</xdr:row>
      <xdr:rowOff>59081</xdr:rowOff>
    </xdr:to>
    <xdr:cxnSp macro="">
      <xdr:nvCxnSpPr>
        <xdr:cNvPr id="447" name="直線コネクタ 446"/>
        <xdr:cNvCxnSpPr/>
      </xdr:nvCxnSpPr>
      <xdr:spPr>
        <a:xfrm flipV="1">
          <a:off x="16179800" y="3646018"/>
          <a:ext cx="8382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8" name="将来負担の状況平均値テキスト"/>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9" name="フローチャート : 判断 448"/>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47498</xdr:rowOff>
    </xdr:from>
    <xdr:to>
      <xdr:col>23</xdr:col>
      <xdr:colOff>406400</xdr:colOff>
      <xdr:row>21</xdr:row>
      <xdr:rowOff>59081</xdr:rowOff>
    </xdr:to>
    <xdr:cxnSp macro="">
      <xdr:nvCxnSpPr>
        <xdr:cNvPr id="450" name="直線コネクタ 449"/>
        <xdr:cNvCxnSpPr/>
      </xdr:nvCxnSpPr>
      <xdr:spPr>
        <a:xfrm>
          <a:off x="15290800" y="3647948"/>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1" name="フローチャート : 判断 450"/>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52" name="テキスト ボックス 451"/>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87681</xdr:rowOff>
    </xdr:from>
    <xdr:to>
      <xdr:col>22</xdr:col>
      <xdr:colOff>203200</xdr:colOff>
      <xdr:row>21</xdr:row>
      <xdr:rowOff>47498</xdr:rowOff>
    </xdr:to>
    <xdr:cxnSp macro="">
      <xdr:nvCxnSpPr>
        <xdr:cNvPr id="453" name="直線コネクタ 452"/>
        <xdr:cNvCxnSpPr/>
      </xdr:nvCxnSpPr>
      <xdr:spPr>
        <a:xfrm>
          <a:off x="14401800" y="3516681"/>
          <a:ext cx="889000" cy="13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54" name="フローチャート : 判断 453"/>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5" name="テキスト ボックス 454"/>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9499</xdr:rowOff>
    </xdr:from>
    <xdr:to>
      <xdr:col>21</xdr:col>
      <xdr:colOff>0</xdr:colOff>
      <xdr:row>20</xdr:row>
      <xdr:rowOff>87681</xdr:rowOff>
    </xdr:to>
    <xdr:cxnSp macro="">
      <xdr:nvCxnSpPr>
        <xdr:cNvPr id="456" name="直線コネクタ 455"/>
        <xdr:cNvCxnSpPr/>
      </xdr:nvCxnSpPr>
      <xdr:spPr>
        <a:xfrm>
          <a:off x="13512800" y="3438499"/>
          <a:ext cx="889000" cy="7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26416</xdr:rowOff>
    </xdr:from>
    <xdr:to>
      <xdr:col>21</xdr:col>
      <xdr:colOff>50800</xdr:colOff>
      <xdr:row>15</xdr:row>
      <xdr:rowOff>128016</xdr:rowOff>
    </xdr:to>
    <xdr:sp macro="" textlink="">
      <xdr:nvSpPr>
        <xdr:cNvPr id="457" name="フローチャート : 判断 456"/>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8" name="テキスト ボックス 457"/>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9" name="フローチャート : 判断 458"/>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60" name="テキスト ボックス 459"/>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166218</xdr:rowOff>
    </xdr:from>
    <xdr:to>
      <xdr:col>24</xdr:col>
      <xdr:colOff>609600</xdr:colOff>
      <xdr:row>21</xdr:row>
      <xdr:rowOff>96368</xdr:rowOff>
    </xdr:to>
    <xdr:sp macro="" textlink="">
      <xdr:nvSpPr>
        <xdr:cNvPr id="466" name="円/楕円 465"/>
        <xdr:cNvSpPr/>
      </xdr:nvSpPr>
      <xdr:spPr>
        <a:xfrm>
          <a:off x="16967200" y="359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138295</xdr:rowOff>
    </xdr:from>
    <xdr:ext cx="762000" cy="259045"/>
    <xdr:sp macro="" textlink="">
      <xdr:nvSpPr>
        <xdr:cNvPr id="467" name="将来負担の状況該当値テキスト"/>
        <xdr:cNvSpPr txBox="1"/>
      </xdr:nvSpPr>
      <xdr:spPr>
        <a:xfrm>
          <a:off x="17106900" y="356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123.8</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8281</xdr:rowOff>
    </xdr:from>
    <xdr:to>
      <xdr:col>23</xdr:col>
      <xdr:colOff>457200</xdr:colOff>
      <xdr:row>21</xdr:row>
      <xdr:rowOff>109881</xdr:rowOff>
    </xdr:to>
    <xdr:sp macro="" textlink="">
      <xdr:nvSpPr>
        <xdr:cNvPr id="468" name="円/楕円 467"/>
        <xdr:cNvSpPr/>
      </xdr:nvSpPr>
      <xdr:spPr>
        <a:xfrm>
          <a:off x="16129000" y="360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94658</xdr:rowOff>
    </xdr:from>
    <xdr:ext cx="736600" cy="259045"/>
    <xdr:sp macro="" textlink="">
      <xdr:nvSpPr>
        <xdr:cNvPr id="469" name="テキスト ボックス 468"/>
        <xdr:cNvSpPr txBox="1"/>
      </xdr:nvSpPr>
      <xdr:spPr>
        <a:xfrm>
          <a:off x="15798800" y="369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168148</xdr:rowOff>
    </xdr:from>
    <xdr:to>
      <xdr:col>22</xdr:col>
      <xdr:colOff>254000</xdr:colOff>
      <xdr:row>21</xdr:row>
      <xdr:rowOff>98298</xdr:rowOff>
    </xdr:to>
    <xdr:sp macro="" textlink="">
      <xdr:nvSpPr>
        <xdr:cNvPr id="470" name="円/楕円 469"/>
        <xdr:cNvSpPr/>
      </xdr:nvSpPr>
      <xdr:spPr>
        <a:xfrm>
          <a:off x="15240000" y="35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83075</xdr:rowOff>
    </xdr:from>
    <xdr:ext cx="762000" cy="259045"/>
    <xdr:sp macro="" textlink="">
      <xdr:nvSpPr>
        <xdr:cNvPr id="471" name="テキスト ボックス 470"/>
        <xdr:cNvSpPr txBox="1"/>
      </xdr:nvSpPr>
      <xdr:spPr>
        <a:xfrm>
          <a:off x="14909800" y="36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36881</xdr:rowOff>
    </xdr:from>
    <xdr:to>
      <xdr:col>21</xdr:col>
      <xdr:colOff>50800</xdr:colOff>
      <xdr:row>20</xdr:row>
      <xdr:rowOff>138481</xdr:rowOff>
    </xdr:to>
    <xdr:sp macro="" textlink="">
      <xdr:nvSpPr>
        <xdr:cNvPr id="472" name="円/楕円 471"/>
        <xdr:cNvSpPr/>
      </xdr:nvSpPr>
      <xdr:spPr>
        <a:xfrm>
          <a:off x="14351000" y="346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123258</xdr:rowOff>
    </xdr:from>
    <xdr:ext cx="762000" cy="259045"/>
    <xdr:sp macro="" textlink="">
      <xdr:nvSpPr>
        <xdr:cNvPr id="473" name="テキスト ボックス 472"/>
        <xdr:cNvSpPr txBox="1"/>
      </xdr:nvSpPr>
      <xdr:spPr>
        <a:xfrm>
          <a:off x="14020800" y="355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130149</xdr:rowOff>
    </xdr:from>
    <xdr:to>
      <xdr:col>19</xdr:col>
      <xdr:colOff>533400</xdr:colOff>
      <xdr:row>20</xdr:row>
      <xdr:rowOff>60299</xdr:rowOff>
    </xdr:to>
    <xdr:sp macro="" textlink="">
      <xdr:nvSpPr>
        <xdr:cNvPr id="474" name="円/楕円 473"/>
        <xdr:cNvSpPr/>
      </xdr:nvSpPr>
      <xdr:spPr>
        <a:xfrm>
          <a:off x="13462000" y="338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45076</xdr:rowOff>
    </xdr:from>
    <xdr:ext cx="762000" cy="259045"/>
    <xdr:sp macro="" textlink="">
      <xdr:nvSpPr>
        <xdr:cNvPr id="475" name="テキスト ボックス 474"/>
        <xdr:cNvSpPr txBox="1"/>
      </xdr:nvSpPr>
      <xdr:spPr>
        <a:xfrm>
          <a:off x="13131800" y="3474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8,015
7,937
90.76
10,171,548
10,141,633
29,915
3,214,677
8,995,885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123.8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a:t>
          </a:r>
          <a:r>
            <a:rPr lang="ja-JP" altLang="ja-JP" sz="1300">
              <a:solidFill>
                <a:schemeClr val="dk1"/>
              </a:solidFill>
              <a:effectLst/>
              <a:latin typeface="+mn-lt"/>
              <a:ea typeface="+mn-ea"/>
              <a:cs typeface="+mn-cs"/>
            </a:rPr>
            <a:t>当町は離島であり集落も島内に点在しているため、出張所や保育園、観光施設の人員及び消防救急業務に従事する人員が必要となっており、類似団体と比較して職員数が多い傾向にある。ラスパイレス指数が示すとおり給与水準が低いものの、職員数が多いために経常収支比率に占める人件費の割合が高いものとなってい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127000</xdr:rowOff>
    </xdr:from>
    <xdr:to>
      <xdr:col>7</xdr:col>
      <xdr:colOff>15875</xdr:colOff>
      <xdr:row>39</xdr:row>
      <xdr:rowOff>107950</xdr:rowOff>
    </xdr:to>
    <xdr:cxnSp macro="">
      <xdr:nvCxnSpPr>
        <xdr:cNvPr id="66" name="直線コネクタ 65"/>
        <xdr:cNvCxnSpPr/>
      </xdr:nvCxnSpPr>
      <xdr:spPr>
        <a:xfrm>
          <a:off x="3987800" y="6642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39</xdr:row>
      <xdr:rowOff>1270</xdr:rowOff>
    </xdr:to>
    <xdr:cxnSp macro="">
      <xdr:nvCxnSpPr>
        <xdr:cNvPr id="69" name="直線コネクタ 68"/>
        <xdr:cNvCxnSpPr/>
      </xdr:nvCxnSpPr>
      <xdr:spPr>
        <a:xfrm flipV="1">
          <a:off x="3098800" y="6642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1270</xdr:rowOff>
    </xdr:from>
    <xdr:to>
      <xdr:col>4</xdr:col>
      <xdr:colOff>346075</xdr:colOff>
      <xdr:row>39</xdr:row>
      <xdr:rowOff>39370</xdr:rowOff>
    </xdr:to>
    <xdr:cxnSp macro="">
      <xdr:nvCxnSpPr>
        <xdr:cNvPr id="72" name="直線コネクタ 71"/>
        <xdr:cNvCxnSpPr/>
      </xdr:nvCxnSpPr>
      <xdr:spPr>
        <a:xfrm flipV="1">
          <a:off x="2209800" y="6687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39370</xdr:rowOff>
    </xdr:from>
    <xdr:to>
      <xdr:col>3</xdr:col>
      <xdr:colOff>142875</xdr:colOff>
      <xdr:row>39</xdr:row>
      <xdr:rowOff>153670</xdr:rowOff>
    </xdr:to>
    <xdr:cxnSp macro="">
      <xdr:nvCxnSpPr>
        <xdr:cNvPr id="75" name="直線コネクタ 74"/>
        <xdr:cNvCxnSpPr/>
      </xdr:nvCxnSpPr>
      <xdr:spPr>
        <a:xfrm flipV="1">
          <a:off x="1320800" y="6725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57150</xdr:rowOff>
    </xdr:from>
    <xdr:to>
      <xdr:col>7</xdr:col>
      <xdr:colOff>66675</xdr:colOff>
      <xdr:row>39</xdr:row>
      <xdr:rowOff>158750</xdr:rowOff>
    </xdr:to>
    <xdr:sp macro="" textlink="">
      <xdr:nvSpPr>
        <xdr:cNvPr id="85" name="円/楕円 84"/>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29227</xdr:rowOff>
    </xdr:from>
    <xdr:ext cx="762000" cy="259045"/>
    <xdr:sp macro="" textlink="">
      <xdr:nvSpPr>
        <xdr:cNvPr id="86" name="人件費該当値テキスト"/>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7" name="円/楕円 86"/>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8" name="テキスト ボックス 87"/>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121920</xdr:rowOff>
    </xdr:from>
    <xdr:to>
      <xdr:col>4</xdr:col>
      <xdr:colOff>396875</xdr:colOff>
      <xdr:row>39</xdr:row>
      <xdr:rowOff>52070</xdr:rowOff>
    </xdr:to>
    <xdr:sp macro="" textlink="">
      <xdr:nvSpPr>
        <xdr:cNvPr id="89" name="円/楕円 88"/>
        <xdr:cNvSpPr/>
      </xdr:nvSpPr>
      <xdr:spPr>
        <a:xfrm>
          <a:off x="3048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36847</xdr:rowOff>
    </xdr:from>
    <xdr:ext cx="762000" cy="259045"/>
    <xdr:sp macro="" textlink="">
      <xdr:nvSpPr>
        <xdr:cNvPr id="90" name="テキスト ボックス 89"/>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160020</xdr:rowOff>
    </xdr:from>
    <xdr:to>
      <xdr:col>3</xdr:col>
      <xdr:colOff>193675</xdr:colOff>
      <xdr:row>39</xdr:row>
      <xdr:rowOff>90170</xdr:rowOff>
    </xdr:to>
    <xdr:sp macro="" textlink="">
      <xdr:nvSpPr>
        <xdr:cNvPr id="91" name="円/楕円 90"/>
        <xdr:cNvSpPr/>
      </xdr:nvSpPr>
      <xdr:spPr>
        <a:xfrm>
          <a:off x="2159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74947</xdr:rowOff>
    </xdr:from>
    <xdr:ext cx="762000" cy="259045"/>
    <xdr:sp macro="" textlink="">
      <xdr:nvSpPr>
        <xdr:cNvPr id="92" name="テキスト ボックス 91"/>
        <xdr:cNvSpPr txBox="1"/>
      </xdr:nvSpPr>
      <xdr:spPr>
        <a:xfrm>
          <a:off x="1828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102870</xdr:rowOff>
    </xdr:from>
    <xdr:to>
      <xdr:col>1</xdr:col>
      <xdr:colOff>676275</xdr:colOff>
      <xdr:row>40</xdr:row>
      <xdr:rowOff>33020</xdr:rowOff>
    </xdr:to>
    <xdr:sp macro="" textlink="">
      <xdr:nvSpPr>
        <xdr:cNvPr id="93" name="円/楕円 92"/>
        <xdr:cNvSpPr/>
      </xdr:nvSpPr>
      <xdr:spPr>
        <a:xfrm>
          <a:off x="127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17797</xdr:rowOff>
    </xdr:from>
    <xdr:ext cx="762000" cy="259045"/>
    <xdr:sp macro="" textlink="">
      <xdr:nvSpPr>
        <xdr:cNvPr id="94" name="テキスト ボックス 93"/>
        <xdr:cNvSpPr txBox="1"/>
      </xdr:nvSpPr>
      <xdr:spPr>
        <a:xfrm>
          <a:off x="93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類似団体内平均値を大幅に上回</a:t>
          </a:r>
          <a:r>
            <a:rPr lang="ja-JP" altLang="en-US" sz="1300" b="0" i="0" baseline="0">
              <a:solidFill>
                <a:schemeClr val="dk1"/>
              </a:solidFill>
              <a:effectLst/>
              <a:latin typeface="+mn-lt"/>
              <a:ea typeface="+mn-ea"/>
              <a:cs typeface="+mn-cs"/>
            </a:rPr>
            <a:t>っているのは、</a:t>
          </a:r>
          <a:r>
            <a:rPr lang="ja-JP" altLang="ja-JP" sz="1300">
              <a:solidFill>
                <a:schemeClr val="dk1"/>
              </a:solidFill>
              <a:effectLst/>
              <a:latin typeface="+mn-lt"/>
              <a:ea typeface="+mn-ea"/>
              <a:cs typeface="+mn-cs"/>
            </a:rPr>
            <a:t>循環型ごみ・し尿処理施設の稼動に伴い、施設管理費が増大したことが主な要因である。全体的な物件費は増加傾向にあるため、管理的経費における物件費の削減を進めていく方針である。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108712</xdr:rowOff>
    </xdr:from>
    <xdr:to>
      <xdr:col>24</xdr:col>
      <xdr:colOff>31750</xdr:colOff>
      <xdr:row>18</xdr:row>
      <xdr:rowOff>145288</xdr:rowOff>
    </xdr:to>
    <xdr:cxnSp macro="">
      <xdr:nvCxnSpPr>
        <xdr:cNvPr id="124" name="直線コネクタ 123"/>
        <xdr:cNvCxnSpPr/>
      </xdr:nvCxnSpPr>
      <xdr:spPr>
        <a:xfrm>
          <a:off x="15671800" y="31948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5"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108712</xdr:rowOff>
    </xdr:from>
    <xdr:to>
      <xdr:col>22</xdr:col>
      <xdr:colOff>565150</xdr:colOff>
      <xdr:row>19</xdr:row>
      <xdr:rowOff>97282</xdr:rowOff>
    </xdr:to>
    <xdr:cxnSp macro="">
      <xdr:nvCxnSpPr>
        <xdr:cNvPr id="127" name="直線コネクタ 126"/>
        <xdr:cNvCxnSpPr/>
      </xdr:nvCxnSpPr>
      <xdr:spPr>
        <a:xfrm flipV="1">
          <a:off x="14782800" y="319481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29" name="テキスト ボックス 128"/>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101854</xdr:rowOff>
    </xdr:from>
    <xdr:to>
      <xdr:col>21</xdr:col>
      <xdr:colOff>361950</xdr:colOff>
      <xdr:row>19</xdr:row>
      <xdr:rowOff>97282</xdr:rowOff>
    </xdr:to>
    <xdr:cxnSp macro="">
      <xdr:nvCxnSpPr>
        <xdr:cNvPr id="130" name="直線コネクタ 129"/>
        <xdr:cNvCxnSpPr/>
      </xdr:nvCxnSpPr>
      <xdr:spPr>
        <a:xfrm>
          <a:off x="13893800" y="3016504"/>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57675</xdr:rowOff>
    </xdr:from>
    <xdr:ext cx="762000" cy="259045"/>
    <xdr:sp macro="" textlink="">
      <xdr:nvSpPr>
        <xdr:cNvPr id="132" name="テキスト ボックス 131"/>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108712</xdr:rowOff>
    </xdr:from>
    <xdr:to>
      <xdr:col>20</xdr:col>
      <xdr:colOff>158750</xdr:colOff>
      <xdr:row>17</xdr:row>
      <xdr:rowOff>101854</xdr:rowOff>
    </xdr:to>
    <xdr:cxnSp macro="">
      <xdr:nvCxnSpPr>
        <xdr:cNvPr id="133" name="直線コネクタ 132"/>
        <xdr:cNvCxnSpPr/>
      </xdr:nvCxnSpPr>
      <xdr:spPr>
        <a:xfrm>
          <a:off x="13004800" y="285191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5" name="テキスト ボックス 134"/>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7" name="テキスト ボックス 136"/>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94488</xdr:rowOff>
    </xdr:from>
    <xdr:to>
      <xdr:col>24</xdr:col>
      <xdr:colOff>82550</xdr:colOff>
      <xdr:row>19</xdr:row>
      <xdr:rowOff>24638</xdr:rowOff>
    </xdr:to>
    <xdr:sp macro="" textlink="">
      <xdr:nvSpPr>
        <xdr:cNvPr id="143" name="円/楕円 142"/>
        <xdr:cNvSpPr/>
      </xdr:nvSpPr>
      <xdr:spPr>
        <a:xfrm>
          <a:off x="16459200" y="31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66565</xdr:rowOff>
    </xdr:from>
    <xdr:ext cx="762000" cy="259045"/>
    <xdr:sp macro="" textlink="">
      <xdr:nvSpPr>
        <xdr:cNvPr id="144" name="物件費該当値テキスト"/>
        <xdr:cNvSpPr txBox="1"/>
      </xdr:nvSpPr>
      <xdr:spPr>
        <a:xfrm>
          <a:off x="165989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57912</xdr:rowOff>
    </xdr:from>
    <xdr:to>
      <xdr:col>22</xdr:col>
      <xdr:colOff>615950</xdr:colOff>
      <xdr:row>18</xdr:row>
      <xdr:rowOff>159512</xdr:rowOff>
    </xdr:to>
    <xdr:sp macro="" textlink="">
      <xdr:nvSpPr>
        <xdr:cNvPr id="145" name="円/楕円 144"/>
        <xdr:cNvSpPr/>
      </xdr:nvSpPr>
      <xdr:spPr>
        <a:xfrm>
          <a:off x="15621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144289</xdr:rowOff>
    </xdr:from>
    <xdr:ext cx="736600" cy="259045"/>
    <xdr:sp macro="" textlink="">
      <xdr:nvSpPr>
        <xdr:cNvPr id="146" name="テキスト ボックス 145"/>
        <xdr:cNvSpPr txBox="1"/>
      </xdr:nvSpPr>
      <xdr:spPr>
        <a:xfrm>
          <a:off x="15290800" y="323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46482</xdr:rowOff>
    </xdr:from>
    <xdr:to>
      <xdr:col>21</xdr:col>
      <xdr:colOff>412750</xdr:colOff>
      <xdr:row>19</xdr:row>
      <xdr:rowOff>148082</xdr:rowOff>
    </xdr:to>
    <xdr:sp macro="" textlink="">
      <xdr:nvSpPr>
        <xdr:cNvPr id="147" name="円/楕円 146"/>
        <xdr:cNvSpPr/>
      </xdr:nvSpPr>
      <xdr:spPr>
        <a:xfrm>
          <a:off x="14732000" y="33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132859</xdr:rowOff>
    </xdr:from>
    <xdr:ext cx="762000" cy="259045"/>
    <xdr:sp macro="" textlink="">
      <xdr:nvSpPr>
        <xdr:cNvPr id="148" name="テキスト ボックス 147"/>
        <xdr:cNvSpPr txBox="1"/>
      </xdr:nvSpPr>
      <xdr:spPr>
        <a:xfrm>
          <a:off x="14401800" y="339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51054</xdr:rowOff>
    </xdr:from>
    <xdr:to>
      <xdr:col>20</xdr:col>
      <xdr:colOff>209550</xdr:colOff>
      <xdr:row>17</xdr:row>
      <xdr:rowOff>152654</xdr:rowOff>
    </xdr:to>
    <xdr:sp macro="" textlink="">
      <xdr:nvSpPr>
        <xdr:cNvPr id="149" name="円/楕円 148"/>
        <xdr:cNvSpPr/>
      </xdr:nvSpPr>
      <xdr:spPr>
        <a:xfrm>
          <a:off x="13843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137431</xdr:rowOff>
    </xdr:from>
    <xdr:ext cx="762000" cy="259045"/>
    <xdr:sp macro="" textlink="">
      <xdr:nvSpPr>
        <xdr:cNvPr id="150" name="テキスト ボックス 149"/>
        <xdr:cNvSpPr txBox="1"/>
      </xdr:nvSpPr>
      <xdr:spPr>
        <a:xfrm>
          <a:off x="13512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51" name="円/楕円 150"/>
        <xdr:cNvSpPr/>
      </xdr:nvSpPr>
      <xdr:spPr>
        <a:xfrm>
          <a:off x="12954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52" name="テキスト ボックス 151"/>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effectLst/>
              <a:latin typeface="+mn-lt"/>
              <a:ea typeface="+mn-ea"/>
              <a:cs typeface="+mn-cs"/>
            </a:rPr>
            <a:t>　障害者自立支援給付費は増加しており、また今後も増加していくことが見込まれるため、適正な事務に努めていく。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146050</xdr:rowOff>
    </xdr:from>
    <xdr:to>
      <xdr:col>7</xdr:col>
      <xdr:colOff>15875</xdr:colOff>
      <xdr:row>55</xdr:row>
      <xdr:rowOff>31750</xdr:rowOff>
    </xdr:to>
    <xdr:cxnSp macro="">
      <xdr:nvCxnSpPr>
        <xdr:cNvPr id="185" name="直線コネクタ 184"/>
        <xdr:cNvCxnSpPr/>
      </xdr:nvCxnSpPr>
      <xdr:spPr>
        <a:xfrm>
          <a:off x="3987800" y="94043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146050</xdr:rowOff>
    </xdr:from>
    <xdr:to>
      <xdr:col>5</xdr:col>
      <xdr:colOff>549275</xdr:colOff>
      <xdr:row>55</xdr:row>
      <xdr:rowOff>12700</xdr:rowOff>
    </xdr:to>
    <xdr:cxnSp macro="">
      <xdr:nvCxnSpPr>
        <xdr:cNvPr id="188" name="直線コネクタ 187"/>
        <xdr:cNvCxnSpPr/>
      </xdr:nvCxnSpPr>
      <xdr:spPr>
        <a:xfrm flipV="1">
          <a:off x="3098800" y="940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0" name="テキスト ボックス 18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55</xdr:row>
      <xdr:rowOff>12700</xdr:rowOff>
    </xdr:to>
    <xdr:cxnSp macro="">
      <xdr:nvCxnSpPr>
        <xdr:cNvPr id="191" name="直線コネクタ 190"/>
        <xdr:cNvCxnSpPr/>
      </xdr:nvCxnSpPr>
      <xdr:spPr>
        <a:xfrm>
          <a:off x="2209800" y="93091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3" name="テキスト ボックス 192"/>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50800</xdr:rowOff>
    </xdr:to>
    <xdr:cxnSp macro="">
      <xdr:nvCxnSpPr>
        <xdr:cNvPr id="194" name="直線コネクタ 193"/>
        <xdr:cNvCxnSpPr/>
      </xdr:nvCxnSpPr>
      <xdr:spPr>
        <a:xfrm>
          <a:off x="1320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6" name="テキスト ボックス 195"/>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198" name="テキスト ボックス 197"/>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4" name="円/楕円 203"/>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5"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95250</xdr:rowOff>
    </xdr:from>
    <xdr:to>
      <xdr:col>5</xdr:col>
      <xdr:colOff>600075</xdr:colOff>
      <xdr:row>55</xdr:row>
      <xdr:rowOff>25400</xdr:rowOff>
    </xdr:to>
    <xdr:sp macro="" textlink="">
      <xdr:nvSpPr>
        <xdr:cNvPr id="206" name="円/楕円 205"/>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35577</xdr:rowOff>
    </xdr:from>
    <xdr:ext cx="736600" cy="259045"/>
    <xdr:sp macro="" textlink="">
      <xdr:nvSpPr>
        <xdr:cNvPr id="207" name="テキスト ボックス 206"/>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08" name="円/楕円 207"/>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209" name="テキスト ボックス 208"/>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0" name="円/楕円 209"/>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1" name="テキスト ボックス 210"/>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2" name="円/楕円 211"/>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3" name="テキスト ボックス 212"/>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a:t>
          </a:r>
          <a:r>
            <a:rPr lang="ja-JP" altLang="ja-JP" sz="1300">
              <a:solidFill>
                <a:schemeClr val="dk1"/>
              </a:solidFill>
              <a:effectLst/>
              <a:latin typeface="+mn-lt"/>
              <a:ea typeface="+mn-ea"/>
              <a:cs typeface="+mn-cs"/>
            </a:rPr>
            <a:t>類似団体平均より下回っているものの、国民健康保険事業</a:t>
          </a:r>
          <a:r>
            <a:rPr lang="ja-JP" altLang="en-US" sz="1300">
              <a:solidFill>
                <a:schemeClr val="dk1"/>
              </a:solidFill>
              <a:effectLst/>
              <a:latin typeface="+mn-lt"/>
              <a:ea typeface="+mn-ea"/>
              <a:cs typeface="+mn-cs"/>
            </a:rPr>
            <a:t>会計</a:t>
          </a:r>
          <a:r>
            <a:rPr lang="ja-JP" altLang="ja-JP" sz="1300">
              <a:solidFill>
                <a:schemeClr val="dk1"/>
              </a:solidFill>
              <a:effectLst/>
              <a:latin typeface="+mn-lt"/>
              <a:ea typeface="+mn-ea"/>
              <a:cs typeface="+mn-cs"/>
            </a:rPr>
            <a:t>への繰出金額</a:t>
          </a:r>
          <a:r>
            <a:rPr lang="ja-JP" altLang="en-US" sz="1300">
              <a:solidFill>
                <a:schemeClr val="dk1"/>
              </a:solidFill>
              <a:effectLst/>
              <a:latin typeface="+mn-lt"/>
              <a:ea typeface="+mn-ea"/>
              <a:cs typeface="+mn-cs"/>
            </a:rPr>
            <a:t>は増加傾向にあり</a:t>
          </a:r>
          <a:r>
            <a:rPr lang="ja-JP" altLang="ja-JP" sz="1300">
              <a:solidFill>
                <a:schemeClr val="dk1"/>
              </a:solidFill>
              <a:effectLst/>
              <a:latin typeface="+mn-lt"/>
              <a:ea typeface="+mn-ea"/>
              <a:cs typeface="+mn-cs"/>
            </a:rPr>
            <a:t>、予断を許さないため注視していかなくてはならない。</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54</xdr:row>
      <xdr:rowOff>127000</xdr:rowOff>
    </xdr:to>
    <xdr:cxnSp macro="">
      <xdr:nvCxnSpPr>
        <xdr:cNvPr id="243" name="直線コネクタ 242"/>
        <xdr:cNvCxnSpPr/>
      </xdr:nvCxnSpPr>
      <xdr:spPr>
        <a:xfrm>
          <a:off x="15671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127000</xdr:rowOff>
    </xdr:from>
    <xdr:to>
      <xdr:col>22</xdr:col>
      <xdr:colOff>565150</xdr:colOff>
      <xdr:row>55</xdr:row>
      <xdr:rowOff>24130</xdr:rowOff>
    </xdr:to>
    <xdr:cxnSp macro="">
      <xdr:nvCxnSpPr>
        <xdr:cNvPr id="246" name="直線コネクタ 245"/>
        <xdr:cNvCxnSpPr/>
      </xdr:nvCxnSpPr>
      <xdr:spPr>
        <a:xfrm flipV="1">
          <a:off x="14782800" y="9385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117856</xdr:rowOff>
    </xdr:from>
    <xdr:to>
      <xdr:col>21</xdr:col>
      <xdr:colOff>361950</xdr:colOff>
      <xdr:row>55</xdr:row>
      <xdr:rowOff>24130</xdr:rowOff>
    </xdr:to>
    <xdr:cxnSp macro="">
      <xdr:nvCxnSpPr>
        <xdr:cNvPr id="249" name="直線コネクタ 248"/>
        <xdr:cNvCxnSpPr/>
      </xdr:nvCxnSpPr>
      <xdr:spPr>
        <a:xfrm>
          <a:off x="13893800" y="93761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1" name="テキスト ボックス 25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117856</xdr:rowOff>
    </xdr:from>
    <xdr:to>
      <xdr:col>20</xdr:col>
      <xdr:colOff>158750</xdr:colOff>
      <xdr:row>55</xdr:row>
      <xdr:rowOff>65278</xdr:rowOff>
    </xdr:to>
    <xdr:cxnSp macro="">
      <xdr:nvCxnSpPr>
        <xdr:cNvPr id="252" name="直線コネクタ 251"/>
        <xdr:cNvCxnSpPr/>
      </xdr:nvCxnSpPr>
      <xdr:spPr>
        <a:xfrm flipV="1">
          <a:off x="13004800" y="93761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4" name="テキスト ボックス 253"/>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56" name="テキスト ボックス 255"/>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76200</xdr:rowOff>
    </xdr:from>
    <xdr:to>
      <xdr:col>24</xdr:col>
      <xdr:colOff>82550</xdr:colOff>
      <xdr:row>55</xdr:row>
      <xdr:rowOff>6350</xdr:rowOff>
    </xdr:to>
    <xdr:sp macro="" textlink="">
      <xdr:nvSpPr>
        <xdr:cNvPr id="262" name="円/楕円 261"/>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156227</xdr:rowOff>
    </xdr:from>
    <xdr:ext cx="762000" cy="259045"/>
    <xdr:sp macro="" textlink="">
      <xdr:nvSpPr>
        <xdr:cNvPr id="263" name="その他該当値テキスト"/>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76200</xdr:rowOff>
    </xdr:from>
    <xdr:to>
      <xdr:col>22</xdr:col>
      <xdr:colOff>615950</xdr:colOff>
      <xdr:row>55</xdr:row>
      <xdr:rowOff>6350</xdr:rowOff>
    </xdr:to>
    <xdr:sp macro="" textlink="">
      <xdr:nvSpPr>
        <xdr:cNvPr id="264" name="円/楕円 263"/>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65" name="テキスト ボックス 264"/>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144780</xdr:rowOff>
    </xdr:from>
    <xdr:to>
      <xdr:col>21</xdr:col>
      <xdr:colOff>412750</xdr:colOff>
      <xdr:row>55</xdr:row>
      <xdr:rowOff>74930</xdr:rowOff>
    </xdr:to>
    <xdr:sp macro="" textlink="">
      <xdr:nvSpPr>
        <xdr:cNvPr id="266" name="円/楕円 265"/>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85107</xdr:rowOff>
    </xdr:from>
    <xdr:ext cx="762000" cy="259045"/>
    <xdr:sp macro="" textlink="">
      <xdr:nvSpPr>
        <xdr:cNvPr id="267" name="テキスト ボックス 266"/>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67056</xdr:rowOff>
    </xdr:from>
    <xdr:to>
      <xdr:col>20</xdr:col>
      <xdr:colOff>209550</xdr:colOff>
      <xdr:row>54</xdr:row>
      <xdr:rowOff>168656</xdr:rowOff>
    </xdr:to>
    <xdr:sp macro="" textlink="">
      <xdr:nvSpPr>
        <xdr:cNvPr id="268" name="円/楕円 267"/>
        <xdr:cNvSpPr/>
      </xdr:nvSpPr>
      <xdr:spPr>
        <a:xfrm>
          <a:off x="13843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7383</xdr:rowOff>
    </xdr:from>
    <xdr:ext cx="762000" cy="259045"/>
    <xdr:sp macro="" textlink="">
      <xdr:nvSpPr>
        <xdr:cNvPr id="269" name="テキスト ボックス 268"/>
        <xdr:cNvSpPr txBox="1"/>
      </xdr:nvSpPr>
      <xdr:spPr>
        <a:xfrm>
          <a:off x="13512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14478</xdr:rowOff>
    </xdr:from>
    <xdr:to>
      <xdr:col>19</xdr:col>
      <xdr:colOff>6350</xdr:colOff>
      <xdr:row>55</xdr:row>
      <xdr:rowOff>116078</xdr:rowOff>
    </xdr:to>
    <xdr:sp macro="" textlink="">
      <xdr:nvSpPr>
        <xdr:cNvPr id="270" name="円/楕円 269"/>
        <xdr:cNvSpPr/>
      </xdr:nvSpPr>
      <xdr:spPr>
        <a:xfrm>
          <a:off x="12954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126255</xdr:rowOff>
    </xdr:from>
    <xdr:ext cx="762000" cy="259045"/>
    <xdr:sp macro="" textlink="">
      <xdr:nvSpPr>
        <xdr:cNvPr id="271" name="テキスト ボックス 270"/>
        <xdr:cNvSpPr txBox="1"/>
      </xdr:nvSpPr>
      <xdr:spPr>
        <a:xfrm>
          <a:off x="12623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ja-JP" sz="1300">
              <a:solidFill>
                <a:schemeClr val="dk1"/>
              </a:solidFill>
              <a:effectLst/>
              <a:latin typeface="+mn-lt"/>
              <a:ea typeface="+mn-ea"/>
              <a:cs typeface="+mn-cs"/>
            </a:rPr>
            <a:t>類似団体平均より下回っているものの、補助金等について事業効果の検証を踏まえた上で見直しを徹底し、一層の削減に努めていく。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120142</xdr:rowOff>
    </xdr:from>
    <xdr:to>
      <xdr:col>24</xdr:col>
      <xdr:colOff>31750</xdr:colOff>
      <xdr:row>35</xdr:row>
      <xdr:rowOff>124714</xdr:rowOff>
    </xdr:to>
    <xdr:cxnSp macro="">
      <xdr:nvCxnSpPr>
        <xdr:cNvPr id="301" name="直線コネクタ 300"/>
        <xdr:cNvCxnSpPr/>
      </xdr:nvCxnSpPr>
      <xdr:spPr>
        <a:xfrm flipV="1">
          <a:off x="15671800" y="61208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106426</xdr:rowOff>
    </xdr:from>
    <xdr:to>
      <xdr:col>22</xdr:col>
      <xdr:colOff>565150</xdr:colOff>
      <xdr:row>35</xdr:row>
      <xdr:rowOff>124714</xdr:rowOff>
    </xdr:to>
    <xdr:cxnSp macro="">
      <xdr:nvCxnSpPr>
        <xdr:cNvPr id="304" name="直線コネクタ 303"/>
        <xdr:cNvCxnSpPr/>
      </xdr:nvCxnSpPr>
      <xdr:spPr>
        <a:xfrm>
          <a:off x="14782800" y="61071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6" name="テキスト ボックス 30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106426</xdr:rowOff>
    </xdr:from>
    <xdr:to>
      <xdr:col>21</xdr:col>
      <xdr:colOff>361950</xdr:colOff>
      <xdr:row>35</xdr:row>
      <xdr:rowOff>133858</xdr:rowOff>
    </xdr:to>
    <xdr:cxnSp macro="">
      <xdr:nvCxnSpPr>
        <xdr:cNvPr id="307" name="直線コネクタ 306"/>
        <xdr:cNvCxnSpPr/>
      </xdr:nvCxnSpPr>
      <xdr:spPr>
        <a:xfrm flipV="1">
          <a:off x="13893800" y="61071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09" name="テキスト ボックス 308"/>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133858</xdr:rowOff>
    </xdr:from>
    <xdr:to>
      <xdr:col>20</xdr:col>
      <xdr:colOff>158750</xdr:colOff>
      <xdr:row>36</xdr:row>
      <xdr:rowOff>17272</xdr:rowOff>
    </xdr:to>
    <xdr:cxnSp macro="">
      <xdr:nvCxnSpPr>
        <xdr:cNvPr id="310" name="直線コネクタ 309"/>
        <xdr:cNvCxnSpPr/>
      </xdr:nvCxnSpPr>
      <xdr:spPr>
        <a:xfrm flipV="1">
          <a:off x="13004800" y="61346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2" name="テキスト ボックス 311"/>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4" name="テキスト ボックス 313"/>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69342</xdr:rowOff>
    </xdr:from>
    <xdr:to>
      <xdr:col>24</xdr:col>
      <xdr:colOff>82550</xdr:colOff>
      <xdr:row>35</xdr:row>
      <xdr:rowOff>170942</xdr:rowOff>
    </xdr:to>
    <xdr:sp macro="" textlink="">
      <xdr:nvSpPr>
        <xdr:cNvPr id="320" name="円/楕円 319"/>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85869</xdr:rowOff>
    </xdr:from>
    <xdr:ext cx="762000" cy="259045"/>
    <xdr:sp macro="" textlink="">
      <xdr:nvSpPr>
        <xdr:cNvPr id="321" name="補助費等該当値テキスト"/>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73914</xdr:rowOff>
    </xdr:from>
    <xdr:to>
      <xdr:col>22</xdr:col>
      <xdr:colOff>615950</xdr:colOff>
      <xdr:row>36</xdr:row>
      <xdr:rowOff>4064</xdr:rowOff>
    </xdr:to>
    <xdr:sp macro="" textlink="">
      <xdr:nvSpPr>
        <xdr:cNvPr id="322" name="円/楕円 321"/>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14241</xdr:rowOff>
    </xdr:from>
    <xdr:ext cx="736600" cy="259045"/>
    <xdr:sp macro="" textlink="">
      <xdr:nvSpPr>
        <xdr:cNvPr id="323" name="テキスト ボックス 322"/>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55626</xdr:rowOff>
    </xdr:from>
    <xdr:to>
      <xdr:col>21</xdr:col>
      <xdr:colOff>412750</xdr:colOff>
      <xdr:row>35</xdr:row>
      <xdr:rowOff>157226</xdr:rowOff>
    </xdr:to>
    <xdr:sp macro="" textlink="">
      <xdr:nvSpPr>
        <xdr:cNvPr id="324" name="円/楕円 323"/>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167403</xdr:rowOff>
    </xdr:from>
    <xdr:ext cx="762000" cy="259045"/>
    <xdr:sp macro="" textlink="">
      <xdr:nvSpPr>
        <xdr:cNvPr id="325" name="テキスト ボックス 324"/>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83058</xdr:rowOff>
    </xdr:from>
    <xdr:to>
      <xdr:col>20</xdr:col>
      <xdr:colOff>209550</xdr:colOff>
      <xdr:row>36</xdr:row>
      <xdr:rowOff>13208</xdr:rowOff>
    </xdr:to>
    <xdr:sp macro="" textlink="">
      <xdr:nvSpPr>
        <xdr:cNvPr id="326" name="円/楕円 325"/>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23385</xdr:rowOff>
    </xdr:from>
    <xdr:ext cx="762000" cy="259045"/>
    <xdr:sp macro="" textlink="">
      <xdr:nvSpPr>
        <xdr:cNvPr id="327" name="テキスト ボックス 326"/>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137922</xdr:rowOff>
    </xdr:from>
    <xdr:to>
      <xdr:col>19</xdr:col>
      <xdr:colOff>6350</xdr:colOff>
      <xdr:row>36</xdr:row>
      <xdr:rowOff>68072</xdr:rowOff>
    </xdr:to>
    <xdr:sp macro="" textlink="">
      <xdr:nvSpPr>
        <xdr:cNvPr id="328" name="円/楕円 327"/>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78249</xdr:rowOff>
    </xdr:from>
    <xdr:ext cx="762000" cy="259045"/>
    <xdr:sp macro="" textlink="">
      <xdr:nvSpPr>
        <xdr:cNvPr id="329" name="テキスト ボックス 328"/>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ja-JP" sz="1300">
              <a:solidFill>
                <a:schemeClr val="dk1"/>
              </a:solidFill>
              <a:effectLst/>
              <a:latin typeface="+mn-lt"/>
              <a:ea typeface="+mn-ea"/>
              <a:cs typeface="+mn-cs"/>
            </a:rPr>
            <a:t>循環型社会形成推進事業の実施により、公債費は増額傾向にあるため、前期基本計画に基づき、健全なる財政運営を実施していく。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31750</xdr:rowOff>
    </xdr:from>
    <xdr:to>
      <xdr:col>7</xdr:col>
      <xdr:colOff>15875</xdr:colOff>
      <xdr:row>77</xdr:row>
      <xdr:rowOff>73661</xdr:rowOff>
    </xdr:to>
    <xdr:cxnSp macro="">
      <xdr:nvCxnSpPr>
        <xdr:cNvPr id="361" name="直線コネクタ 360"/>
        <xdr:cNvCxnSpPr/>
      </xdr:nvCxnSpPr>
      <xdr:spPr>
        <a:xfrm>
          <a:off x="3987800" y="132334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66057</xdr:rowOff>
    </xdr:from>
    <xdr:ext cx="762000" cy="259045"/>
    <xdr:sp macro="" textlink="">
      <xdr:nvSpPr>
        <xdr:cNvPr id="362" name="公債費平均値テキスト"/>
        <xdr:cNvSpPr txBox="1"/>
      </xdr:nvSpPr>
      <xdr:spPr>
        <a:xfrm>
          <a:off x="4914900" y="12924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31750</xdr:rowOff>
    </xdr:from>
    <xdr:to>
      <xdr:col>5</xdr:col>
      <xdr:colOff>549275</xdr:colOff>
      <xdr:row>77</xdr:row>
      <xdr:rowOff>127000</xdr:rowOff>
    </xdr:to>
    <xdr:cxnSp macro="">
      <xdr:nvCxnSpPr>
        <xdr:cNvPr id="364" name="直線コネクタ 363"/>
        <xdr:cNvCxnSpPr/>
      </xdr:nvCxnSpPr>
      <xdr:spPr>
        <a:xfrm flipV="1">
          <a:off x="3098800" y="13233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123207</xdr:rowOff>
    </xdr:from>
    <xdr:ext cx="736600" cy="259045"/>
    <xdr:sp macro="" textlink="">
      <xdr:nvSpPr>
        <xdr:cNvPr id="366" name="テキスト ボックス 365"/>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127000</xdr:rowOff>
    </xdr:from>
    <xdr:to>
      <xdr:col>4</xdr:col>
      <xdr:colOff>346075</xdr:colOff>
      <xdr:row>78</xdr:row>
      <xdr:rowOff>20320</xdr:rowOff>
    </xdr:to>
    <xdr:cxnSp macro="">
      <xdr:nvCxnSpPr>
        <xdr:cNvPr id="367" name="直線コネクタ 366"/>
        <xdr:cNvCxnSpPr/>
      </xdr:nvCxnSpPr>
      <xdr:spPr>
        <a:xfrm flipV="1">
          <a:off x="2209800" y="133286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12717</xdr:rowOff>
    </xdr:from>
    <xdr:ext cx="762000" cy="259045"/>
    <xdr:sp macro="" textlink="">
      <xdr:nvSpPr>
        <xdr:cNvPr id="369" name="テキスト ボックス 368"/>
        <xdr:cNvSpPr txBox="1"/>
      </xdr:nvSpPr>
      <xdr:spPr>
        <a:xfrm>
          <a:off x="2717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20320</xdr:rowOff>
    </xdr:from>
    <xdr:to>
      <xdr:col>3</xdr:col>
      <xdr:colOff>142875</xdr:colOff>
      <xdr:row>78</xdr:row>
      <xdr:rowOff>46989</xdr:rowOff>
    </xdr:to>
    <xdr:cxnSp macro="">
      <xdr:nvCxnSpPr>
        <xdr:cNvPr id="370" name="直線コネクタ 369"/>
        <xdr:cNvCxnSpPr/>
      </xdr:nvCxnSpPr>
      <xdr:spPr>
        <a:xfrm flipV="1">
          <a:off x="1320800" y="133934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27957</xdr:rowOff>
    </xdr:from>
    <xdr:ext cx="762000" cy="259045"/>
    <xdr:sp macro="" textlink="">
      <xdr:nvSpPr>
        <xdr:cNvPr id="372" name="テキスト ボックス 371"/>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4" name="テキスト ボックス 373"/>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22861</xdr:rowOff>
    </xdr:from>
    <xdr:to>
      <xdr:col>7</xdr:col>
      <xdr:colOff>66675</xdr:colOff>
      <xdr:row>77</xdr:row>
      <xdr:rowOff>124461</xdr:rowOff>
    </xdr:to>
    <xdr:sp macro="" textlink="">
      <xdr:nvSpPr>
        <xdr:cNvPr id="380" name="円/楕円 379"/>
        <xdr:cNvSpPr/>
      </xdr:nvSpPr>
      <xdr:spPr>
        <a:xfrm>
          <a:off x="47752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166388</xdr:rowOff>
    </xdr:from>
    <xdr:ext cx="762000" cy="259045"/>
    <xdr:sp macro="" textlink="">
      <xdr:nvSpPr>
        <xdr:cNvPr id="381" name="公債費該当値テキスト"/>
        <xdr:cNvSpPr txBox="1"/>
      </xdr:nvSpPr>
      <xdr:spPr>
        <a:xfrm>
          <a:off x="49149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152400</xdr:rowOff>
    </xdr:from>
    <xdr:to>
      <xdr:col>5</xdr:col>
      <xdr:colOff>600075</xdr:colOff>
      <xdr:row>77</xdr:row>
      <xdr:rowOff>82550</xdr:rowOff>
    </xdr:to>
    <xdr:sp macro="" textlink="">
      <xdr:nvSpPr>
        <xdr:cNvPr id="382" name="円/楕円 381"/>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67327</xdr:rowOff>
    </xdr:from>
    <xdr:ext cx="736600" cy="259045"/>
    <xdr:sp macro="" textlink="">
      <xdr:nvSpPr>
        <xdr:cNvPr id="383" name="テキスト ボックス 382"/>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76200</xdr:rowOff>
    </xdr:from>
    <xdr:to>
      <xdr:col>4</xdr:col>
      <xdr:colOff>396875</xdr:colOff>
      <xdr:row>78</xdr:row>
      <xdr:rowOff>6350</xdr:rowOff>
    </xdr:to>
    <xdr:sp macro="" textlink="">
      <xdr:nvSpPr>
        <xdr:cNvPr id="384" name="円/楕円 383"/>
        <xdr:cNvSpPr/>
      </xdr:nvSpPr>
      <xdr:spPr>
        <a:xfrm>
          <a:off x="3048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162577</xdr:rowOff>
    </xdr:from>
    <xdr:ext cx="762000" cy="259045"/>
    <xdr:sp macro="" textlink="">
      <xdr:nvSpPr>
        <xdr:cNvPr id="385" name="テキスト ボックス 384"/>
        <xdr:cNvSpPr txBox="1"/>
      </xdr:nvSpPr>
      <xdr:spPr>
        <a:xfrm>
          <a:off x="2717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140970</xdr:rowOff>
    </xdr:from>
    <xdr:to>
      <xdr:col>3</xdr:col>
      <xdr:colOff>193675</xdr:colOff>
      <xdr:row>78</xdr:row>
      <xdr:rowOff>71120</xdr:rowOff>
    </xdr:to>
    <xdr:sp macro="" textlink="">
      <xdr:nvSpPr>
        <xdr:cNvPr id="386" name="円/楕円 385"/>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55897</xdr:rowOff>
    </xdr:from>
    <xdr:ext cx="762000" cy="259045"/>
    <xdr:sp macro="" textlink="">
      <xdr:nvSpPr>
        <xdr:cNvPr id="387" name="テキスト ボックス 386"/>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167639</xdr:rowOff>
    </xdr:from>
    <xdr:to>
      <xdr:col>1</xdr:col>
      <xdr:colOff>676275</xdr:colOff>
      <xdr:row>78</xdr:row>
      <xdr:rowOff>97789</xdr:rowOff>
    </xdr:to>
    <xdr:sp macro="" textlink="">
      <xdr:nvSpPr>
        <xdr:cNvPr id="388" name="円/楕円 387"/>
        <xdr:cNvSpPr/>
      </xdr:nvSpPr>
      <xdr:spPr>
        <a:xfrm>
          <a:off x="1270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82566</xdr:rowOff>
    </xdr:from>
    <xdr:ext cx="762000" cy="259045"/>
    <xdr:sp macro="" textlink="">
      <xdr:nvSpPr>
        <xdr:cNvPr id="389" name="テキスト ボックス 388"/>
        <xdr:cNvSpPr txBox="1"/>
      </xdr:nvSpPr>
      <xdr:spPr>
        <a:xfrm>
          <a:off x="939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ja-JP" sz="1300">
              <a:solidFill>
                <a:schemeClr val="dk1"/>
              </a:solidFill>
              <a:effectLst/>
              <a:latin typeface="+mn-lt"/>
              <a:ea typeface="+mn-ea"/>
              <a:cs typeface="+mn-cs"/>
            </a:rPr>
            <a:t>経常収支比率については類似団体平均と比較するとおおむね同等もしくは良好な結果となっている。このため、公債費以外においても平均値より良い結果となった。当町の財政構造にある程度の弾力性があったとしても、健全化数値上非常に厳しい状況にあることは依然変わりはないため、今後も前期基本計画に基づき、改善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50800</xdr:rowOff>
    </xdr:from>
    <xdr:to>
      <xdr:col>24</xdr:col>
      <xdr:colOff>31750</xdr:colOff>
      <xdr:row>76</xdr:row>
      <xdr:rowOff>165100</xdr:rowOff>
    </xdr:to>
    <xdr:cxnSp macro="">
      <xdr:nvCxnSpPr>
        <xdr:cNvPr id="422" name="直線コネクタ 421"/>
        <xdr:cNvCxnSpPr/>
      </xdr:nvCxnSpPr>
      <xdr:spPr>
        <a:xfrm>
          <a:off x="15671800" y="13081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71138</xdr:rowOff>
    </xdr:from>
    <xdr:ext cx="762000" cy="259045"/>
    <xdr:sp macro="" textlink="">
      <xdr:nvSpPr>
        <xdr:cNvPr id="423" name="公債費以外平均値テキスト"/>
        <xdr:cNvSpPr txBox="1"/>
      </xdr:nvSpPr>
      <xdr:spPr>
        <a:xfrm>
          <a:off x="16598900" y="13272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50800</xdr:rowOff>
    </xdr:from>
    <xdr:to>
      <xdr:col>22</xdr:col>
      <xdr:colOff>565150</xdr:colOff>
      <xdr:row>77</xdr:row>
      <xdr:rowOff>85089</xdr:rowOff>
    </xdr:to>
    <xdr:cxnSp macro="">
      <xdr:nvCxnSpPr>
        <xdr:cNvPr id="425" name="直線コネクタ 424"/>
        <xdr:cNvCxnSpPr/>
      </xdr:nvCxnSpPr>
      <xdr:spPr>
        <a:xfrm flipV="1">
          <a:off x="14782800" y="13081000"/>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154957</xdr:rowOff>
    </xdr:from>
    <xdr:ext cx="736600" cy="259045"/>
    <xdr:sp macro="" textlink="">
      <xdr:nvSpPr>
        <xdr:cNvPr id="427" name="テキスト ボックス 426"/>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96520</xdr:rowOff>
    </xdr:from>
    <xdr:to>
      <xdr:col>21</xdr:col>
      <xdr:colOff>361950</xdr:colOff>
      <xdr:row>77</xdr:row>
      <xdr:rowOff>85089</xdr:rowOff>
    </xdr:to>
    <xdr:cxnSp macro="">
      <xdr:nvCxnSpPr>
        <xdr:cNvPr id="428" name="直線コネクタ 427"/>
        <xdr:cNvCxnSpPr/>
      </xdr:nvCxnSpPr>
      <xdr:spPr>
        <a:xfrm>
          <a:off x="13893800" y="12955270"/>
          <a:ext cx="889000" cy="33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30" name="テキスト ボックス 429"/>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96520</xdr:rowOff>
    </xdr:from>
    <xdr:to>
      <xdr:col>20</xdr:col>
      <xdr:colOff>158750</xdr:colOff>
      <xdr:row>75</xdr:row>
      <xdr:rowOff>161289</xdr:rowOff>
    </xdr:to>
    <xdr:cxnSp macro="">
      <xdr:nvCxnSpPr>
        <xdr:cNvPr id="431" name="直線コネクタ 430"/>
        <xdr:cNvCxnSpPr/>
      </xdr:nvCxnSpPr>
      <xdr:spPr>
        <a:xfrm flipV="1">
          <a:off x="13004800" y="129552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36847</xdr:rowOff>
    </xdr:from>
    <xdr:ext cx="762000" cy="259045"/>
    <xdr:sp macro="" textlink="">
      <xdr:nvSpPr>
        <xdr:cNvPr id="433" name="テキスト ボックス 432"/>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35" name="テキスト ボックス 434"/>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114300</xdr:rowOff>
    </xdr:from>
    <xdr:to>
      <xdr:col>24</xdr:col>
      <xdr:colOff>82550</xdr:colOff>
      <xdr:row>77</xdr:row>
      <xdr:rowOff>44450</xdr:rowOff>
    </xdr:to>
    <xdr:sp macro="" textlink="">
      <xdr:nvSpPr>
        <xdr:cNvPr id="441" name="円/楕円 440"/>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130827</xdr:rowOff>
    </xdr:from>
    <xdr:ext cx="762000" cy="259045"/>
    <xdr:sp macro="" textlink="">
      <xdr:nvSpPr>
        <xdr:cNvPr id="442" name="公債費以外該当値テキスト"/>
        <xdr:cNvSpPr txBox="1"/>
      </xdr:nvSpPr>
      <xdr:spPr>
        <a:xfrm>
          <a:off x="16598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0</xdr:rowOff>
    </xdr:from>
    <xdr:to>
      <xdr:col>22</xdr:col>
      <xdr:colOff>615950</xdr:colOff>
      <xdr:row>76</xdr:row>
      <xdr:rowOff>101600</xdr:rowOff>
    </xdr:to>
    <xdr:sp macro="" textlink="">
      <xdr:nvSpPr>
        <xdr:cNvPr id="443" name="円/楕円 442"/>
        <xdr:cNvSpPr/>
      </xdr:nvSpPr>
      <xdr:spPr>
        <a:xfrm>
          <a:off x="15621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111777</xdr:rowOff>
    </xdr:from>
    <xdr:ext cx="736600" cy="259045"/>
    <xdr:sp macro="" textlink="">
      <xdr:nvSpPr>
        <xdr:cNvPr id="444" name="テキスト ボックス 443"/>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34289</xdr:rowOff>
    </xdr:from>
    <xdr:to>
      <xdr:col>21</xdr:col>
      <xdr:colOff>412750</xdr:colOff>
      <xdr:row>77</xdr:row>
      <xdr:rowOff>135889</xdr:rowOff>
    </xdr:to>
    <xdr:sp macro="" textlink="">
      <xdr:nvSpPr>
        <xdr:cNvPr id="445" name="円/楕円 444"/>
        <xdr:cNvSpPr/>
      </xdr:nvSpPr>
      <xdr:spPr>
        <a:xfrm>
          <a:off x="14732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6" name="テキスト ボックス 445"/>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45720</xdr:rowOff>
    </xdr:from>
    <xdr:to>
      <xdr:col>20</xdr:col>
      <xdr:colOff>209550</xdr:colOff>
      <xdr:row>75</xdr:row>
      <xdr:rowOff>147320</xdr:rowOff>
    </xdr:to>
    <xdr:sp macro="" textlink="">
      <xdr:nvSpPr>
        <xdr:cNvPr id="447" name="円/楕円 446"/>
        <xdr:cNvSpPr/>
      </xdr:nvSpPr>
      <xdr:spPr>
        <a:xfrm>
          <a:off x="13843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157497</xdr:rowOff>
    </xdr:from>
    <xdr:ext cx="762000" cy="259045"/>
    <xdr:sp macro="" textlink="">
      <xdr:nvSpPr>
        <xdr:cNvPr id="448" name="テキスト ボックス 447"/>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110490</xdr:rowOff>
    </xdr:from>
    <xdr:to>
      <xdr:col>19</xdr:col>
      <xdr:colOff>6350</xdr:colOff>
      <xdr:row>76</xdr:row>
      <xdr:rowOff>40639</xdr:rowOff>
    </xdr:to>
    <xdr:sp macro="" textlink="">
      <xdr:nvSpPr>
        <xdr:cNvPr id="449" name="円/楕円 448"/>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50817</xdr:rowOff>
    </xdr:from>
    <xdr:ext cx="762000" cy="259045"/>
    <xdr:sp macro="" textlink="">
      <xdr:nvSpPr>
        <xdr:cNvPr id="450" name="テキスト ボックス 449"/>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東京都大島町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52332</xdr:rowOff>
    </xdr:from>
    <xdr:to>
      <xdr:col>4</xdr:col>
      <xdr:colOff>1117600</xdr:colOff>
      <xdr:row>15</xdr:row>
      <xdr:rowOff>115067</xdr:rowOff>
    </xdr:to>
    <xdr:cxnSp macro="">
      <xdr:nvCxnSpPr>
        <xdr:cNvPr id="50" name="直線コネクタ 49"/>
        <xdr:cNvCxnSpPr/>
      </xdr:nvCxnSpPr>
      <xdr:spPr bwMode="auto">
        <a:xfrm flipV="1">
          <a:off x="5003800" y="2671707"/>
          <a:ext cx="647700" cy="62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160238</xdr:rowOff>
    </xdr:from>
    <xdr:ext cx="762000" cy="259045"/>
    <xdr:sp macro="" textlink="">
      <xdr:nvSpPr>
        <xdr:cNvPr id="51" name="人口1人当たり決算額の推移平均値テキスト130"/>
        <xdr:cNvSpPr txBox="1"/>
      </xdr:nvSpPr>
      <xdr:spPr>
        <a:xfrm>
          <a:off x="5740400" y="2779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115067</xdr:rowOff>
    </xdr:from>
    <xdr:to>
      <xdr:col>4</xdr:col>
      <xdr:colOff>469900</xdr:colOff>
      <xdr:row>15</xdr:row>
      <xdr:rowOff>151536</xdr:rowOff>
    </xdr:to>
    <xdr:cxnSp macro="">
      <xdr:nvCxnSpPr>
        <xdr:cNvPr id="53" name="直線コネクタ 52"/>
        <xdr:cNvCxnSpPr/>
      </xdr:nvCxnSpPr>
      <xdr:spPr bwMode="auto">
        <a:xfrm flipV="1">
          <a:off x="4305300" y="2734442"/>
          <a:ext cx="698500" cy="36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117886</xdr:rowOff>
    </xdr:from>
    <xdr:ext cx="736600" cy="259045"/>
    <xdr:sp macro="" textlink="">
      <xdr:nvSpPr>
        <xdr:cNvPr id="55" name="テキスト ボックス 54"/>
        <xdr:cNvSpPr txBox="1"/>
      </xdr:nvSpPr>
      <xdr:spPr>
        <a:xfrm>
          <a:off x="4622800" y="290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151536</xdr:rowOff>
    </xdr:from>
    <xdr:to>
      <xdr:col>3</xdr:col>
      <xdr:colOff>904875</xdr:colOff>
      <xdr:row>15</xdr:row>
      <xdr:rowOff>152054</xdr:rowOff>
    </xdr:to>
    <xdr:cxnSp macro="">
      <xdr:nvCxnSpPr>
        <xdr:cNvPr id="56" name="直線コネクタ 55"/>
        <xdr:cNvCxnSpPr/>
      </xdr:nvCxnSpPr>
      <xdr:spPr bwMode="auto">
        <a:xfrm flipV="1">
          <a:off x="3606800" y="2770911"/>
          <a:ext cx="698500" cy="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159323</xdr:rowOff>
    </xdr:from>
    <xdr:ext cx="762000" cy="259045"/>
    <xdr:sp macro="" textlink="">
      <xdr:nvSpPr>
        <xdr:cNvPr id="58" name="テキスト ボックス 57"/>
        <xdr:cNvSpPr txBox="1"/>
      </xdr:nvSpPr>
      <xdr:spPr>
        <a:xfrm>
          <a:off x="39243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126794</xdr:rowOff>
    </xdr:from>
    <xdr:to>
      <xdr:col>3</xdr:col>
      <xdr:colOff>206375</xdr:colOff>
      <xdr:row>15</xdr:row>
      <xdr:rowOff>152054</xdr:rowOff>
    </xdr:to>
    <xdr:cxnSp macro="">
      <xdr:nvCxnSpPr>
        <xdr:cNvPr id="59" name="直線コネクタ 58"/>
        <xdr:cNvCxnSpPr/>
      </xdr:nvCxnSpPr>
      <xdr:spPr bwMode="auto">
        <a:xfrm>
          <a:off x="2908300" y="2746169"/>
          <a:ext cx="698500" cy="25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17721</xdr:rowOff>
    </xdr:from>
    <xdr:ext cx="762000" cy="259045"/>
    <xdr:sp macro="" textlink="">
      <xdr:nvSpPr>
        <xdr:cNvPr id="61" name="テキスト ボックス 60"/>
        <xdr:cNvSpPr txBox="1"/>
      </xdr:nvSpPr>
      <xdr:spPr>
        <a:xfrm>
          <a:off x="32258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13103</xdr:rowOff>
    </xdr:from>
    <xdr:ext cx="762000" cy="259045"/>
    <xdr:sp macro="" textlink="">
      <xdr:nvSpPr>
        <xdr:cNvPr id="63" name="テキスト ボックス 62"/>
        <xdr:cNvSpPr txBox="1"/>
      </xdr:nvSpPr>
      <xdr:spPr>
        <a:xfrm>
          <a:off x="25273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1532</xdr:rowOff>
    </xdr:from>
    <xdr:to>
      <xdr:col>5</xdr:col>
      <xdr:colOff>34925</xdr:colOff>
      <xdr:row>15</xdr:row>
      <xdr:rowOff>103132</xdr:rowOff>
    </xdr:to>
    <xdr:sp macro="" textlink="">
      <xdr:nvSpPr>
        <xdr:cNvPr id="69" name="円/楕円 68"/>
        <xdr:cNvSpPr/>
      </xdr:nvSpPr>
      <xdr:spPr bwMode="auto">
        <a:xfrm>
          <a:off x="5600700" y="2620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18059</xdr:rowOff>
    </xdr:from>
    <xdr:ext cx="762000" cy="259045"/>
    <xdr:sp macro="" textlink="">
      <xdr:nvSpPr>
        <xdr:cNvPr id="70" name="人口1人当たり決算額の推移該当値テキスト130"/>
        <xdr:cNvSpPr txBox="1"/>
      </xdr:nvSpPr>
      <xdr:spPr>
        <a:xfrm>
          <a:off x="5740400" y="2465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166,049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64267</xdr:rowOff>
    </xdr:from>
    <xdr:to>
      <xdr:col>4</xdr:col>
      <xdr:colOff>520700</xdr:colOff>
      <xdr:row>15</xdr:row>
      <xdr:rowOff>165867</xdr:rowOff>
    </xdr:to>
    <xdr:sp macro="" textlink="">
      <xdr:nvSpPr>
        <xdr:cNvPr id="71" name="円/楕円 70"/>
        <xdr:cNvSpPr/>
      </xdr:nvSpPr>
      <xdr:spPr bwMode="auto">
        <a:xfrm>
          <a:off x="4953000" y="2683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4594</xdr:rowOff>
    </xdr:from>
    <xdr:ext cx="736600" cy="259045"/>
    <xdr:sp macro="" textlink="">
      <xdr:nvSpPr>
        <xdr:cNvPr id="72" name="テキスト ボックス 71"/>
        <xdr:cNvSpPr txBox="1"/>
      </xdr:nvSpPr>
      <xdr:spPr>
        <a:xfrm>
          <a:off x="4622800" y="245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157,816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100736</xdr:rowOff>
    </xdr:from>
    <xdr:to>
      <xdr:col>3</xdr:col>
      <xdr:colOff>955675</xdr:colOff>
      <xdr:row>16</xdr:row>
      <xdr:rowOff>30886</xdr:rowOff>
    </xdr:to>
    <xdr:sp macro="" textlink="">
      <xdr:nvSpPr>
        <xdr:cNvPr id="73" name="円/楕円 72"/>
        <xdr:cNvSpPr/>
      </xdr:nvSpPr>
      <xdr:spPr bwMode="auto">
        <a:xfrm>
          <a:off x="4254500" y="2720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41063</xdr:rowOff>
    </xdr:from>
    <xdr:ext cx="762000" cy="259045"/>
    <xdr:sp macro="" textlink="">
      <xdr:nvSpPr>
        <xdr:cNvPr id="74" name="テキスト ボックス 73"/>
        <xdr:cNvSpPr txBox="1"/>
      </xdr:nvSpPr>
      <xdr:spPr>
        <a:xfrm>
          <a:off x="3924300" y="248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153,030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101254</xdr:rowOff>
    </xdr:from>
    <xdr:to>
      <xdr:col>3</xdr:col>
      <xdr:colOff>257175</xdr:colOff>
      <xdr:row>16</xdr:row>
      <xdr:rowOff>31404</xdr:rowOff>
    </xdr:to>
    <xdr:sp macro="" textlink="">
      <xdr:nvSpPr>
        <xdr:cNvPr id="75" name="円/楕円 74"/>
        <xdr:cNvSpPr/>
      </xdr:nvSpPr>
      <xdr:spPr bwMode="auto">
        <a:xfrm>
          <a:off x="3556000" y="2720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41581</xdr:rowOff>
    </xdr:from>
    <xdr:ext cx="762000" cy="259045"/>
    <xdr:sp macro="" textlink="">
      <xdr:nvSpPr>
        <xdr:cNvPr id="76" name="テキスト ボックス 75"/>
        <xdr:cNvSpPr txBox="1"/>
      </xdr:nvSpPr>
      <xdr:spPr>
        <a:xfrm>
          <a:off x="3225800" y="248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152,962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75994</xdr:rowOff>
    </xdr:from>
    <xdr:to>
      <xdr:col>2</xdr:col>
      <xdr:colOff>692150</xdr:colOff>
      <xdr:row>16</xdr:row>
      <xdr:rowOff>6144</xdr:rowOff>
    </xdr:to>
    <xdr:sp macro="" textlink="">
      <xdr:nvSpPr>
        <xdr:cNvPr id="77" name="円/楕円 76"/>
        <xdr:cNvSpPr/>
      </xdr:nvSpPr>
      <xdr:spPr bwMode="auto">
        <a:xfrm>
          <a:off x="2857500" y="2695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16321</xdr:rowOff>
    </xdr:from>
    <xdr:ext cx="762000" cy="259045"/>
    <xdr:sp macro="" textlink="">
      <xdr:nvSpPr>
        <xdr:cNvPr id="78" name="テキスト ボックス 77"/>
        <xdr:cNvSpPr txBox="1"/>
      </xdr:nvSpPr>
      <xdr:spPr>
        <a:xfrm>
          <a:off x="2527300" y="246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179312</xdr:rowOff>
    </xdr:from>
    <xdr:to>
      <xdr:col>4</xdr:col>
      <xdr:colOff>1117600</xdr:colOff>
      <xdr:row>35</xdr:row>
      <xdr:rowOff>251301</xdr:rowOff>
    </xdr:to>
    <xdr:cxnSp macro="">
      <xdr:nvCxnSpPr>
        <xdr:cNvPr id="112" name="直線コネクタ 111"/>
        <xdr:cNvCxnSpPr/>
      </xdr:nvCxnSpPr>
      <xdr:spPr bwMode="auto">
        <a:xfrm flipV="1">
          <a:off x="5003800" y="6789662"/>
          <a:ext cx="647700" cy="71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314444</xdr:rowOff>
    </xdr:from>
    <xdr:ext cx="762000" cy="259045"/>
    <xdr:sp macro="" textlink="">
      <xdr:nvSpPr>
        <xdr:cNvPr id="113" name="人口1人当たり決算額の推移平均値テキスト445"/>
        <xdr:cNvSpPr txBox="1"/>
      </xdr:nvSpPr>
      <xdr:spPr>
        <a:xfrm>
          <a:off x="5740400" y="6924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221602</xdr:rowOff>
    </xdr:from>
    <xdr:to>
      <xdr:col>4</xdr:col>
      <xdr:colOff>469900</xdr:colOff>
      <xdr:row>35</xdr:row>
      <xdr:rowOff>251301</xdr:rowOff>
    </xdr:to>
    <xdr:cxnSp macro="">
      <xdr:nvCxnSpPr>
        <xdr:cNvPr id="115" name="直線コネクタ 114"/>
        <xdr:cNvCxnSpPr/>
      </xdr:nvCxnSpPr>
      <xdr:spPr bwMode="auto">
        <a:xfrm>
          <a:off x="4305300" y="6831952"/>
          <a:ext cx="698500" cy="29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128497</xdr:rowOff>
    </xdr:from>
    <xdr:ext cx="736600" cy="259045"/>
    <xdr:sp macro="" textlink="">
      <xdr:nvSpPr>
        <xdr:cNvPr id="117" name="テキスト ボックス 116"/>
        <xdr:cNvSpPr txBox="1"/>
      </xdr:nvSpPr>
      <xdr:spPr>
        <a:xfrm>
          <a:off x="4622800" y="7081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165100</xdr:rowOff>
    </xdr:from>
    <xdr:to>
      <xdr:col>3</xdr:col>
      <xdr:colOff>904875</xdr:colOff>
      <xdr:row>35</xdr:row>
      <xdr:rowOff>221602</xdr:rowOff>
    </xdr:to>
    <xdr:cxnSp macro="">
      <xdr:nvCxnSpPr>
        <xdr:cNvPr id="118" name="直線コネクタ 117"/>
        <xdr:cNvCxnSpPr/>
      </xdr:nvCxnSpPr>
      <xdr:spPr bwMode="auto">
        <a:xfrm>
          <a:off x="3606800" y="6775450"/>
          <a:ext cx="698500" cy="56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104189</xdr:rowOff>
    </xdr:from>
    <xdr:ext cx="762000" cy="259045"/>
    <xdr:sp macro="" textlink="">
      <xdr:nvSpPr>
        <xdr:cNvPr id="120" name="テキスト ボックス 119"/>
        <xdr:cNvSpPr txBox="1"/>
      </xdr:nvSpPr>
      <xdr:spPr>
        <a:xfrm>
          <a:off x="3924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133077</xdr:rowOff>
    </xdr:from>
    <xdr:to>
      <xdr:col>3</xdr:col>
      <xdr:colOff>206375</xdr:colOff>
      <xdr:row>35</xdr:row>
      <xdr:rowOff>165100</xdr:rowOff>
    </xdr:to>
    <xdr:cxnSp macro="">
      <xdr:nvCxnSpPr>
        <xdr:cNvPr id="121" name="直線コネクタ 120"/>
        <xdr:cNvCxnSpPr/>
      </xdr:nvCxnSpPr>
      <xdr:spPr bwMode="auto">
        <a:xfrm>
          <a:off x="2908300" y="6743427"/>
          <a:ext cx="698500" cy="32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41915</xdr:rowOff>
    </xdr:from>
    <xdr:ext cx="762000" cy="259045"/>
    <xdr:sp macro="" textlink="">
      <xdr:nvSpPr>
        <xdr:cNvPr id="123" name="テキスト ボックス 122"/>
        <xdr:cNvSpPr txBox="1"/>
      </xdr:nvSpPr>
      <xdr:spPr>
        <a:xfrm>
          <a:off x="32258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336884</xdr:rowOff>
    </xdr:from>
    <xdr:ext cx="762000" cy="259045"/>
    <xdr:sp macro="" textlink="">
      <xdr:nvSpPr>
        <xdr:cNvPr id="125" name="テキスト ボックス 124"/>
        <xdr:cNvSpPr txBox="1"/>
      </xdr:nvSpPr>
      <xdr:spPr>
        <a:xfrm>
          <a:off x="2527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128512</xdr:rowOff>
    </xdr:from>
    <xdr:to>
      <xdr:col>5</xdr:col>
      <xdr:colOff>34925</xdr:colOff>
      <xdr:row>35</xdr:row>
      <xdr:rowOff>230112</xdr:rowOff>
    </xdr:to>
    <xdr:sp macro="" textlink="">
      <xdr:nvSpPr>
        <xdr:cNvPr id="131" name="円/楕円 130"/>
        <xdr:cNvSpPr/>
      </xdr:nvSpPr>
      <xdr:spPr bwMode="auto">
        <a:xfrm>
          <a:off x="5600700" y="6738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316489</xdr:rowOff>
    </xdr:from>
    <xdr:ext cx="762000" cy="259045"/>
    <xdr:sp macro="" textlink="">
      <xdr:nvSpPr>
        <xdr:cNvPr id="132" name="人口1人当たり決算額の推移該当値テキスト445"/>
        <xdr:cNvSpPr txBox="1"/>
      </xdr:nvSpPr>
      <xdr:spPr>
        <a:xfrm>
          <a:off x="5740400" y="658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40,254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200501</xdr:rowOff>
    </xdr:from>
    <xdr:to>
      <xdr:col>4</xdr:col>
      <xdr:colOff>520700</xdr:colOff>
      <xdr:row>35</xdr:row>
      <xdr:rowOff>302101</xdr:rowOff>
    </xdr:to>
    <xdr:sp macro="" textlink="">
      <xdr:nvSpPr>
        <xdr:cNvPr id="133" name="円/楕円 132"/>
        <xdr:cNvSpPr/>
      </xdr:nvSpPr>
      <xdr:spPr bwMode="auto">
        <a:xfrm>
          <a:off x="4953000" y="6810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312278</xdr:rowOff>
    </xdr:from>
    <xdr:ext cx="736600" cy="259045"/>
    <xdr:sp macro="" textlink="">
      <xdr:nvSpPr>
        <xdr:cNvPr id="134" name="テキスト ボックス 133"/>
        <xdr:cNvSpPr txBox="1"/>
      </xdr:nvSpPr>
      <xdr:spPr>
        <a:xfrm>
          <a:off x="4622800" y="6579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36,475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170802</xdr:rowOff>
    </xdr:from>
    <xdr:to>
      <xdr:col>3</xdr:col>
      <xdr:colOff>955675</xdr:colOff>
      <xdr:row>35</xdr:row>
      <xdr:rowOff>272402</xdr:rowOff>
    </xdr:to>
    <xdr:sp macro="" textlink="">
      <xdr:nvSpPr>
        <xdr:cNvPr id="135" name="円/楕円 134"/>
        <xdr:cNvSpPr/>
      </xdr:nvSpPr>
      <xdr:spPr bwMode="auto">
        <a:xfrm>
          <a:off x="4254500" y="6781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282579</xdr:rowOff>
    </xdr:from>
    <xdr:ext cx="762000" cy="259045"/>
    <xdr:sp macro="" textlink="">
      <xdr:nvSpPr>
        <xdr:cNvPr id="136" name="テキスト ボックス 135"/>
        <xdr:cNvSpPr txBox="1"/>
      </xdr:nvSpPr>
      <xdr:spPr>
        <a:xfrm>
          <a:off x="3924300" y="655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38,034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114300</xdr:rowOff>
    </xdr:from>
    <xdr:to>
      <xdr:col>3</xdr:col>
      <xdr:colOff>257175</xdr:colOff>
      <xdr:row>35</xdr:row>
      <xdr:rowOff>215900</xdr:rowOff>
    </xdr:to>
    <xdr:sp macro="" textlink="">
      <xdr:nvSpPr>
        <xdr:cNvPr id="137" name="円/楕円 136"/>
        <xdr:cNvSpPr/>
      </xdr:nvSpPr>
      <xdr:spPr bwMode="auto">
        <a:xfrm>
          <a:off x="3556000" y="6724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226077</xdr:rowOff>
    </xdr:from>
    <xdr:ext cx="762000" cy="259045"/>
    <xdr:sp macro="" textlink="">
      <xdr:nvSpPr>
        <xdr:cNvPr id="138" name="テキスト ボックス 137"/>
        <xdr:cNvSpPr txBox="1"/>
      </xdr:nvSpPr>
      <xdr:spPr>
        <a:xfrm>
          <a:off x="3225800" y="649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41,000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82277</xdr:rowOff>
    </xdr:from>
    <xdr:to>
      <xdr:col>2</xdr:col>
      <xdr:colOff>692150</xdr:colOff>
      <xdr:row>35</xdr:row>
      <xdr:rowOff>183877</xdr:rowOff>
    </xdr:to>
    <xdr:sp macro="" textlink="">
      <xdr:nvSpPr>
        <xdr:cNvPr id="139" name="円/楕円 138"/>
        <xdr:cNvSpPr/>
      </xdr:nvSpPr>
      <xdr:spPr bwMode="auto">
        <a:xfrm>
          <a:off x="2857500" y="6692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194054</xdr:rowOff>
    </xdr:from>
    <xdr:ext cx="762000" cy="259045"/>
    <xdr:sp macro="" textlink="">
      <xdr:nvSpPr>
        <xdr:cNvPr id="140" name="テキスト ボックス 139"/>
        <xdr:cNvSpPr txBox="1"/>
      </xdr:nvSpPr>
      <xdr:spPr>
        <a:xfrm>
          <a:off x="2527300" y="646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8,015
7,937
90.76
10,171,548
10,141,633
29,915
3,214,677
8,995,885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123.8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149900</xdr:rowOff>
    </xdr:from>
    <xdr:to>
      <xdr:col>6</xdr:col>
      <xdr:colOff>511175</xdr:colOff>
      <xdr:row>34</xdr:row>
      <xdr:rowOff>40640</xdr:rowOff>
    </xdr:to>
    <xdr:cxnSp macro="">
      <xdr:nvCxnSpPr>
        <xdr:cNvPr id="63" name="直線コネクタ 62"/>
        <xdr:cNvCxnSpPr/>
      </xdr:nvCxnSpPr>
      <xdr:spPr>
        <a:xfrm flipV="1">
          <a:off x="3797300" y="5807750"/>
          <a:ext cx="838200" cy="6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104055</xdr:rowOff>
    </xdr:from>
    <xdr:ext cx="599010" cy="259045"/>
    <xdr:sp macro="" textlink="">
      <xdr:nvSpPr>
        <xdr:cNvPr id="64" name="人件費平均値テキスト"/>
        <xdr:cNvSpPr txBox="1"/>
      </xdr:nvSpPr>
      <xdr:spPr>
        <a:xfrm>
          <a:off x="4686300" y="6104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40640</xdr:rowOff>
    </xdr:from>
    <xdr:to>
      <xdr:col>5</xdr:col>
      <xdr:colOff>358775</xdr:colOff>
      <xdr:row>34</xdr:row>
      <xdr:rowOff>101143</xdr:rowOff>
    </xdr:to>
    <xdr:cxnSp macro="">
      <xdr:nvCxnSpPr>
        <xdr:cNvPr id="66" name="直線コネクタ 65"/>
        <xdr:cNvCxnSpPr/>
      </xdr:nvCxnSpPr>
      <xdr:spPr>
        <a:xfrm flipV="1">
          <a:off x="2908300" y="5869940"/>
          <a:ext cx="889000" cy="6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65738</xdr:rowOff>
    </xdr:from>
    <xdr:ext cx="599010" cy="259045"/>
    <xdr:sp macro="" textlink="">
      <xdr:nvSpPr>
        <xdr:cNvPr id="68" name="テキスト ボックス 67"/>
        <xdr:cNvSpPr txBox="1"/>
      </xdr:nvSpPr>
      <xdr:spPr>
        <a:xfrm>
          <a:off x="3497794"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10225</xdr:rowOff>
    </xdr:from>
    <xdr:to>
      <xdr:col>4</xdr:col>
      <xdr:colOff>155575</xdr:colOff>
      <xdr:row>34</xdr:row>
      <xdr:rowOff>101143</xdr:rowOff>
    </xdr:to>
    <xdr:cxnSp macro="">
      <xdr:nvCxnSpPr>
        <xdr:cNvPr id="69" name="直線コネクタ 68"/>
        <xdr:cNvCxnSpPr/>
      </xdr:nvCxnSpPr>
      <xdr:spPr>
        <a:xfrm>
          <a:off x="2019300" y="5839525"/>
          <a:ext cx="889000" cy="9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108693</xdr:rowOff>
    </xdr:from>
    <xdr:ext cx="599010" cy="259045"/>
    <xdr:sp macro="" textlink="">
      <xdr:nvSpPr>
        <xdr:cNvPr id="71" name="テキスト ボックス 70"/>
        <xdr:cNvSpPr txBox="1"/>
      </xdr:nvSpPr>
      <xdr:spPr>
        <a:xfrm>
          <a:off x="2608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161177</xdr:rowOff>
    </xdr:from>
    <xdr:to>
      <xdr:col>2</xdr:col>
      <xdr:colOff>638175</xdr:colOff>
      <xdr:row>34</xdr:row>
      <xdr:rowOff>10225</xdr:rowOff>
    </xdr:to>
    <xdr:cxnSp macro="">
      <xdr:nvCxnSpPr>
        <xdr:cNvPr id="72" name="直線コネクタ 71"/>
        <xdr:cNvCxnSpPr/>
      </xdr:nvCxnSpPr>
      <xdr:spPr>
        <a:xfrm>
          <a:off x="1130300" y="5819027"/>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134165</xdr:rowOff>
    </xdr:from>
    <xdr:ext cx="599010" cy="259045"/>
    <xdr:sp macro="" textlink="">
      <xdr:nvSpPr>
        <xdr:cNvPr id="74" name="テキスト ボックス 73"/>
        <xdr:cNvSpPr txBox="1"/>
      </xdr:nvSpPr>
      <xdr:spPr>
        <a:xfrm>
          <a:off x="1719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128069</xdr:rowOff>
    </xdr:from>
    <xdr:ext cx="599010" cy="259045"/>
    <xdr:sp macro="" textlink="">
      <xdr:nvSpPr>
        <xdr:cNvPr id="76" name="テキスト ボックス 75"/>
        <xdr:cNvSpPr txBox="1"/>
      </xdr:nvSpPr>
      <xdr:spPr>
        <a:xfrm>
          <a:off x="830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99100</xdr:rowOff>
    </xdr:from>
    <xdr:to>
      <xdr:col>6</xdr:col>
      <xdr:colOff>561975</xdr:colOff>
      <xdr:row>34</xdr:row>
      <xdr:rowOff>29250</xdr:rowOff>
    </xdr:to>
    <xdr:sp macro="" textlink="">
      <xdr:nvSpPr>
        <xdr:cNvPr id="82" name="円/楕円 81"/>
        <xdr:cNvSpPr/>
      </xdr:nvSpPr>
      <xdr:spPr>
        <a:xfrm>
          <a:off x="4584700" y="575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121977</xdr:rowOff>
    </xdr:from>
    <xdr:ext cx="599010" cy="259045"/>
    <xdr:sp macro="" textlink="">
      <xdr:nvSpPr>
        <xdr:cNvPr id="83" name="人件費該当値テキスト"/>
        <xdr:cNvSpPr txBox="1"/>
      </xdr:nvSpPr>
      <xdr:spPr>
        <a:xfrm>
          <a:off x="4686300" y="5608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149,813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161290</xdr:rowOff>
    </xdr:from>
    <xdr:to>
      <xdr:col>5</xdr:col>
      <xdr:colOff>409575</xdr:colOff>
      <xdr:row>34</xdr:row>
      <xdr:rowOff>91440</xdr:rowOff>
    </xdr:to>
    <xdr:sp macro="" textlink="">
      <xdr:nvSpPr>
        <xdr:cNvPr id="84" name="円/楕円 83"/>
        <xdr:cNvSpPr/>
      </xdr:nvSpPr>
      <xdr:spPr>
        <a:xfrm>
          <a:off x="3746500" y="58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107967</xdr:rowOff>
    </xdr:from>
    <xdr:ext cx="599010" cy="259045"/>
    <xdr:sp macro="" textlink="">
      <xdr:nvSpPr>
        <xdr:cNvPr id="85" name="テキスト ボックス 84"/>
        <xdr:cNvSpPr txBox="1"/>
      </xdr:nvSpPr>
      <xdr:spPr>
        <a:xfrm>
          <a:off x="3497794" y="5594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144,100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50343</xdr:rowOff>
    </xdr:from>
    <xdr:to>
      <xdr:col>4</xdr:col>
      <xdr:colOff>206375</xdr:colOff>
      <xdr:row>34</xdr:row>
      <xdr:rowOff>151943</xdr:rowOff>
    </xdr:to>
    <xdr:sp macro="" textlink="">
      <xdr:nvSpPr>
        <xdr:cNvPr id="86" name="円/楕円 85"/>
        <xdr:cNvSpPr/>
      </xdr:nvSpPr>
      <xdr:spPr>
        <a:xfrm>
          <a:off x="2857500" y="587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168470</xdr:rowOff>
    </xdr:from>
    <xdr:ext cx="599010" cy="259045"/>
    <xdr:sp macro="" textlink="">
      <xdr:nvSpPr>
        <xdr:cNvPr id="87" name="テキスト ボックス 86"/>
        <xdr:cNvSpPr txBox="1"/>
      </xdr:nvSpPr>
      <xdr:spPr>
        <a:xfrm>
          <a:off x="2608794" y="565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138,542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130875</xdr:rowOff>
    </xdr:from>
    <xdr:to>
      <xdr:col>3</xdr:col>
      <xdr:colOff>3175</xdr:colOff>
      <xdr:row>34</xdr:row>
      <xdr:rowOff>61025</xdr:rowOff>
    </xdr:to>
    <xdr:sp macro="" textlink="">
      <xdr:nvSpPr>
        <xdr:cNvPr id="88" name="円/楕円 87"/>
        <xdr:cNvSpPr/>
      </xdr:nvSpPr>
      <xdr:spPr>
        <a:xfrm>
          <a:off x="1968500" y="578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77552</xdr:rowOff>
    </xdr:from>
    <xdr:ext cx="599010" cy="259045"/>
    <xdr:sp macro="" textlink="">
      <xdr:nvSpPr>
        <xdr:cNvPr id="89" name="テキスト ボックス 88"/>
        <xdr:cNvSpPr txBox="1"/>
      </xdr:nvSpPr>
      <xdr:spPr>
        <a:xfrm>
          <a:off x="1719794" y="556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146,894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110377</xdr:rowOff>
    </xdr:from>
    <xdr:to>
      <xdr:col>1</xdr:col>
      <xdr:colOff>485775</xdr:colOff>
      <xdr:row>34</xdr:row>
      <xdr:rowOff>40527</xdr:rowOff>
    </xdr:to>
    <xdr:sp macro="" textlink="">
      <xdr:nvSpPr>
        <xdr:cNvPr id="90" name="円/楕円 89"/>
        <xdr:cNvSpPr/>
      </xdr:nvSpPr>
      <xdr:spPr>
        <a:xfrm>
          <a:off x="1079500" y="576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57054</xdr:rowOff>
    </xdr:from>
    <xdr:ext cx="599010" cy="259045"/>
    <xdr:sp macro="" textlink="">
      <xdr:nvSpPr>
        <xdr:cNvPr id="91" name="テキスト ボックス 90"/>
        <xdr:cNvSpPr txBox="1"/>
      </xdr:nvSpPr>
      <xdr:spPr>
        <a:xfrm>
          <a:off x="830794" y="554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55</xdr:row>
      <xdr:rowOff>159320</xdr:rowOff>
    </xdr:from>
    <xdr:to>
      <xdr:col>6</xdr:col>
      <xdr:colOff>510540</xdr:colOff>
      <xdr:row>58</xdr:row>
      <xdr:rowOff>104296</xdr:rowOff>
    </xdr:to>
    <xdr:cxnSp macro="">
      <xdr:nvCxnSpPr>
        <xdr:cNvPr id="115" name="直線コネクタ 114"/>
        <xdr:cNvCxnSpPr/>
      </xdr:nvCxnSpPr>
      <xdr:spPr>
        <a:xfrm flipV="1">
          <a:off x="4633595" y="9589070"/>
          <a:ext cx="1270" cy="459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108123</xdr:rowOff>
    </xdr:from>
    <xdr:ext cx="534377" cy="259045"/>
    <xdr:sp macro="" textlink="">
      <xdr:nvSpPr>
        <xdr:cNvPr id="116" name="物件費最小値テキスト"/>
        <xdr:cNvSpPr txBox="1"/>
      </xdr:nvSpPr>
      <xdr:spPr>
        <a:xfrm>
          <a:off x="4686300" y="1005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58</xdr:row>
      <xdr:rowOff>104296</xdr:rowOff>
    </xdr:from>
    <xdr:to>
      <xdr:col>6</xdr:col>
      <xdr:colOff>600075</xdr:colOff>
      <xdr:row>58</xdr:row>
      <xdr:rowOff>104296</xdr:rowOff>
    </xdr:to>
    <xdr:cxnSp macro="">
      <xdr:nvCxnSpPr>
        <xdr:cNvPr id="117" name="直線コネクタ 116"/>
        <xdr:cNvCxnSpPr/>
      </xdr:nvCxnSpPr>
      <xdr:spPr>
        <a:xfrm>
          <a:off x="4546600" y="1004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105997</xdr:rowOff>
    </xdr:from>
    <xdr:ext cx="599010" cy="259045"/>
    <xdr:sp macro="" textlink="">
      <xdr:nvSpPr>
        <xdr:cNvPr id="118" name="物件費最大値テキスト"/>
        <xdr:cNvSpPr txBox="1"/>
      </xdr:nvSpPr>
      <xdr:spPr>
        <a:xfrm>
          <a:off x="4686300" y="936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55</xdr:row>
      <xdr:rowOff>159320</xdr:rowOff>
    </xdr:from>
    <xdr:to>
      <xdr:col>6</xdr:col>
      <xdr:colOff>600075</xdr:colOff>
      <xdr:row>55</xdr:row>
      <xdr:rowOff>159320</xdr:rowOff>
    </xdr:to>
    <xdr:cxnSp macro="">
      <xdr:nvCxnSpPr>
        <xdr:cNvPr id="119" name="直線コネクタ 118"/>
        <xdr:cNvCxnSpPr/>
      </xdr:nvCxnSpPr>
      <xdr:spPr>
        <a:xfrm>
          <a:off x="4546600" y="958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12029</xdr:rowOff>
    </xdr:from>
    <xdr:to>
      <xdr:col>6</xdr:col>
      <xdr:colOff>511175</xdr:colOff>
      <xdr:row>56</xdr:row>
      <xdr:rowOff>42404</xdr:rowOff>
    </xdr:to>
    <xdr:cxnSp macro="">
      <xdr:nvCxnSpPr>
        <xdr:cNvPr id="120" name="直線コネクタ 119"/>
        <xdr:cNvCxnSpPr/>
      </xdr:nvCxnSpPr>
      <xdr:spPr>
        <a:xfrm flipV="1">
          <a:off x="3797300" y="9613229"/>
          <a:ext cx="838200" cy="3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92170</xdr:rowOff>
    </xdr:from>
    <xdr:ext cx="599010" cy="259045"/>
    <xdr:sp macro="" textlink="">
      <xdr:nvSpPr>
        <xdr:cNvPr id="121" name="物件費平均値テキスト"/>
        <xdr:cNvSpPr txBox="1"/>
      </xdr:nvSpPr>
      <xdr:spPr>
        <a:xfrm>
          <a:off x="4686300" y="9864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113743</xdr:rowOff>
    </xdr:from>
    <xdr:to>
      <xdr:col>6</xdr:col>
      <xdr:colOff>561975</xdr:colOff>
      <xdr:row>58</xdr:row>
      <xdr:rowOff>43893</xdr:rowOff>
    </xdr:to>
    <xdr:sp macro="" textlink="">
      <xdr:nvSpPr>
        <xdr:cNvPr id="122" name="フローチャート : 判断 121"/>
        <xdr:cNvSpPr/>
      </xdr:nvSpPr>
      <xdr:spPr>
        <a:xfrm>
          <a:off x="4584700" y="988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33217</xdr:rowOff>
    </xdr:from>
    <xdr:to>
      <xdr:col>5</xdr:col>
      <xdr:colOff>358775</xdr:colOff>
      <xdr:row>56</xdr:row>
      <xdr:rowOff>42404</xdr:rowOff>
    </xdr:to>
    <xdr:cxnSp macro="">
      <xdr:nvCxnSpPr>
        <xdr:cNvPr id="123" name="直線コネクタ 122"/>
        <xdr:cNvCxnSpPr/>
      </xdr:nvCxnSpPr>
      <xdr:spPr>
        <a:xfrm>
          <a:off x="2908300" y="8777167"/>
          <a:ext cx="889000" cy="86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134184</xdr:rowOff>
    </xdr:from>
    <xdr:to>
      <xdr:col>5</xdr:col>
      <xdr:colOff>409575</xdr:colOff>
      <xdr:row>58</xdr:row>
      <xdr:rowOff>64334</xdr:rowOff>
    </xdr:to>
    <xdr:sp macro="" textlink="">
      <xdr:nvSpPr>
        <xdr:cNvPr id="124" name="フローチャート : 判断 123"/>
        <xdr:cNvSpPr/>
      </xdr:nvSpPr>
      <xdr:spPr>
        <a:xfrm>
          <a:off x="3746500" y="990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55461</xdr:rowOff>
    </xdr:from>
    <xdr:ext cx="599010" cy="259045"/>
    <xdr:sp macro="" textlink="">
      <xdr:nvSpPr>
        <xdr:cNvPr id="125" name="テキスト ボックス 124"/>
        <xdr:cNvSpPr txBox="1"/>
      </xdr:nvSpPr>
      <xdr:spPr>
        <a:xfrm>
          <a:off x="3497794" y="9999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33217</xdr:rowOff>
    </xdr:from>
    <xdr:to>
      <xdr:col>4</xdr:col>
      <xdr:colOff>155575</xdr:colOff>
      <xdr:row>55</xdr:row>
      <xdr:rowOff>41690</xdr:rowOff>
    </xdr:to>
    <xdr:cxnSp macro="">
      <xdr:nvCxnSpPr>
        <xdr:cNvPr id="126" name="直線コネクタ 125"/>
        <xdr:cNvCxnSpPr/>
      </xdr:nvCxnSpPr>
      <xdr:spPr>
        <a:xfrm flipV="1">
          <a:off x="2019300" y="8777167"/>
          <a:ext cx="889000" cy="69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131742</xdr:rowOff>
    </xdr:from>
    <xdr:to>
      <xdr:col>4</xdr:col>
      <xdr:colOff>206375</xdr:colOff>
      <xdr:row>58</xdr:row>
      <xdr:rowOff>61892</xdr:rowOff>
    </xdr:to>
    <xdr:sp macro="" textlink="">
      <xdr:nvSpPr>
        <xdr:cNvPr id="127" name="フローチャート : 判断 126"/>
        <xdr:cNvSpPr/>
      </xdr:nvSpPr>
      <xdr:spPr>
        <a:xfrm>
          <a:off x="2857500" y="990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53019</xdr:rowOff>
    </xdr:from>
    <xdr:ext cx="599010" cy="259045"/>
    <xdr:sp macro="" textlink="">
      <xdr:nvSpPr>
        <xdr:cNvPr id="128" name="テキスト ボックス 127"/>
        <xdr:cNvSpPr txBox="1"/>
      </xdr:nvSpPr>
      <xdr:spPr>
        <a:xfrm>
          <a:off x="2608794" y="999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41690</xdr:rowOff>
    </xdr:from>
    <xdr:to>
      <xdr:col>2</xdr:col>
      <xdr:colOff>638175</xdr:colOff>
      <xdr:row>56</xdr:row>
      <xdr:rowOff>122378</xdr:rowOff>
    </xdr:to>
    <xdr:cxnSp macro="">
      <xdr:nvCxnSpPr>
        <xdr:cNvPr id="129" name="直線コネクタ 128"/>
        <xdr:cNvCxnSpPr/>
      </xdr:nvCxnSpPr>
      <xdr:spPr>
        <a:xfrm flipV="1">
          <a:off x="1130300" y="9471440"/>
          <a:ext cx="889000" cy="25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156432</xdr:rowOff>
    </xdr:from>
    <xdr:to>
      <xdr:col>3</xdr:col>
      <xdr:colOff>3175</xdr:colOff>
      <xdr:row>58</xdr:row>
      <xdr:rowOff>86582</xdr:rowOff>
    </xdr:to>
    <xdr:sp macro="" textlink="">
      <xdr:nvSpPr>
        <xdr:cNvPr id="130" name="フローチャート : 判断 129"/>
        <xdr:cNvSpPr/>
      </xdr:nvSpPr>
      <xdr:spPr>
        <a:xfrm>
          <a:off x="1968500" y="992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77709</xdr:rowOff>
    </xdr:from>
    <xdr:ext cx="534377" cy="259045"/>
    <xdr:sp macro="" textlink="">
      <xdr:nvSpPr>
        <xdr:cNvPr id="131" name="テキスト ボックス 130"/>
        <xdr:cNvSpPr txBox="1"/>
      </xdr:nvSpPr>
      <xdr:spPr>
        <a:xfrm>
          <a:off x="1752111" y="1002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141467</xdr:rowOff>
    </xdr:from>
    <xdr:to>
      <xdr:col>1</xdr:col>
      <xdr:colOff>485775</xdr:colOff>
      <xdr:row>58</xdr:row>
      <xdr:rowOff>71617</xdr:rowOff>
    </xdr:to>
    <xdr:sp macro="" textlink="">
      <xdr:nvSpPr>
        <xdr:cNvPr id="132" name="フローチャート : 判断 131"/>
        <xdr:cNvSpPr/>
      </xdr:nvSpPr>
      <xdr:spPr>
        <a:xfrm>
          <a:off x="1079500" y="991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62744</xdr:rowOff>
    </xdr:from>
    <xdr:ext cx="599010" cy="259045"/>
    <xdr:sp macro="" textlink="">
      <xdr:nvSpPr>
        <xdr:cNvPr id="133" name="テキスト ボックス 132"/>
        <xdr:cNvSpPr txBox="1"/>
      </xdr:nvSpPr>
      <xdr:spPr>
        <a:xfrm>
          <a:off x="830794" y="1000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132679</xdr:rowOff>
    </xdr:from>
    <xdr:to>
      <xdr:col>6</xdr:col>
      <xdr:colOff>561975</xdr:colOff>
      <xdr:row>56</xdr:row>
      <xdr:rowOff>62829</xdr:rowOff>
    </xdr:to>
    <xdr:sp macro="" textlink="">
      <xdr:nvSpPr>
        <xdr:cNvPr id="139" name="円/楕円 138"/>
        <xdr:cNvSpPr/>
      </xdr:nvSpPr>
      <xdr:spPr>
        <a:xfrm>
          <a:off x="4584700" y="95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61547</xdr:rowOff>
    </xdr:from>
    <xdr:ext cx="599010" cy="259045"/>
    <xdr:sp macro="" textlink="">
      <xdr:nvSpPr>
        <xdr:cNvPr id="140" name="物件費該当値テキスト"/>
        <xdr:cNvSpPr txBox="1"/>
      </xdr:nvSpPr>
      <xdr:spPr>
        <a:xfrm>
          <a:off x="4686300" y="949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287,019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163054</xdr:rowOff>
    </xdr:from>
    <xdr:to>
      <xdr:col>5</xdr:col>
      <xdr:colOff>409575</xdr:colOff>
      <xdr:row>56</xdr:row>
      <xdr:rowOff>93204</xdr:rowOff>
    </xdr:to>
    <xdr:sp macro="" textlink="">
      <xdr:nvSpPr>
        <xdr:cNvPr id="141" name="円/楕円 140"/>
        <xdr:cNvSpPr/>
      </xdr:nvSpPr>
      <xdr:spPr>
        <a:xfrm>
          <a:off x="3746500" y="95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109731</xdr:rowOff>
    </xdr:from>
    <xdr:ext cx="599010" cy="259045"/>
    <xdr:sp macro="" textlink="">
      <xdr:nvSpPr>
        <xdr:cNvPr id="142" name="テキスト ボックス 141"/>
        <xdr:cNvSpPr txBox="1"/>
      </xdr:nvSpPr>
      <xdr:spPr>
        <a:xfrm>
          <a:off x="3497794" y="9368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271,074</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153867</xdr:rowOff>
    </xdr:from>
    <xdr:to>
      <xdr:col>4</xdr:col>
      <xdr:colOff>206375</xdr:colOff>
      <xdr:row>51</xdr:row>
      <xdr:rowOff>84017</xdr:rowOff>
    </xdr:to>
    <xdr:sp macro="" textlink="">
      <xdr:nvSpPr>
        <xdr:cNvPr id="143" name="円/楕円 142"/>
        <xdr:cNvSpPr/>
      </xdr:nvSpPr>
      <xdr:spPr>
        <a:xfrm>
          <a:off x="2857500" y="872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49</xdr:row>
      <xdr:rowOff>100544</xdr:rowOff>
    </xdr:from>
    <xdr:ext cx="599010" cy="259045"/>
    <xdr:sp macro="" textlink="">
      <xdr:nvSpPr>
        <xdr:cNvPr id="144" name="テキスト ボックス 143"/>
        <xdr:cNvSpPr txBox="1"/>
      </xdr:nvSpPr>
      <xdr:spPr>
        <a:xfrm>
          <a:off x="2608794" y="850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725,897</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162340</xdr:rowOff>
    </xdr:from>
    <xdr:to>
      <xdr:col>3</xdr:col>
      <xdr:colOff>3175</xdr:colOff>
      <xdr:row>55</xdr:row>
      <xdr:rowOff>92490</xdr:rowOff>
    </xdr:to>
    <xdr:sp macro="" textlink="">
      <xdr:nvSpPr>
        <xdr:cNvPr id="145" name="円/楕円 144"/>
        <xdr:cNvSpPr/>
      </xdr:nvSpPr>
      <xdr:spPr>
        <a:xfrm>
          <a:off x="1968500" y="942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109017</xdr:rowOff>
    </xdr:from>
    <xdr:ext cx="599010" cy="259045"/>
    <xdr:sp macro="" textlink="">
      <xdr:nvSpPr>
        <xdr:cNvPr id="146" name="テキスト ボックス 145"/>
        <xdr:cNvSpPr txBox="1"/>
      </xdr:nvSpPr>
      <xdr:spPr>
        <a:xfrm>
          <a:off x="1719794" y="919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361,449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71578</xdr:rowOff>
    </xdr:from>
    <xdr:to>
      <xdr:col>1</xdr:col>
      <xdr:colOff>485775</xdr:colOff>
      <xdr:row>57</xdr:row>
      <xdr:rowOff>1728</xdr:rowOff>
    </xdr:to>
    <xdr:sp macro="" textlink="">
      <xdr:nvSpPr>
        <xdr:cNvPr id="147" name="円/楕円 146"/>
        <xdr:cNvSpPr/>
      </xdr:nvSpPr>
      <xdr:spPr>
        <a:xfrm>
          <a:off x="1079500" y="967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18255</xdr:rowOff>
    </xdr:from>
    <xdr:ext cx="599010" cy="259045"/>
    <xdr:sp macro="" textlink="">
      <xdr:nvSpPr>
        <xdr:cNvPr id="148" name="テキスト ボックス 147"/>
        <xdr:cNvSpPr txBox="1"/>
      </xdr:nvSpPr>
      <xdr:spPr>
        <a:xfrm>
          <a:off x="830794" y="94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4" name="直線コネクタ 173"/>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5"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6" name="直線コネクタ 175"/>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7"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8" name="直線コネクタ 177"/>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55052</xdr:rowOff>
    </xdr:from>
    <xdr:to>
      <xdr:col>6</xdr:col>
      <xdr:colOff>511175</xdr:colOff>
      <xdr:row>77</xdr:row>
      <xdr:rowOff>114292</xdr:rowOff>
    </xdr:to>
    <xdr:cxnSp macro="">
      <xdr:nvCxnSpPr>
        <xdr:cNvPr id="179" name="直線コネクタ 178"/>
        <xdr:cNvCxnSpPr/>
      </xdr:nvCxnSpPr>
      <xdr:spPr>
        <a:xfrm flipV="1">
          <a:off x="3797300" y="13256702"/>
          <a:ext cx="838200" cy="5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64518</xdr:rowOff>
    </xdr:from>
    <xdr:ext cx="469744" cy="259045"/>
    <xdr:sp macro="" textlink="">
      <xdr:nvSpPr>
        <xdr:cNvPr id="180" name="維持補修費平均値テキスト"/>
        <xdr:cNvSpPr txBox="1"/>
      </xdr:nvSpPr>
      <xdr:spPr>
        <a:xfrm>
          <a:off x="4686300" y="13266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81" name="フローチャート : 判断 180"/>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99957</xdr:rowOff>
    </xdr:from>
    <xdr:to>
      <xdr:col>5</xdr:col>
      <xdr:colOff>358775</xdr:colOff>
      <xdr:row>77</xdr:row>
      <xdr:rowOff>114292</xdr:rowOff>
    </xdr:to>
    <xdr:cxnSp macro="">
      <xdr:nvCxnSpPr>
        <xdr:cNvPr id="182" name="直線コネクタ 181"/>
        <xdr:cNvCxnSpPr/>
      </xdr:nvCxnSpPr>
      <xdr:spPr>
        <a:xfrm>
          <a:off x="2908300" y="13301607"/>
          <a:ext cx="889000" cy="1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3" name="フローチャート : 判断 182"/>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48713</xdr:rowOff>
    </xdr:from>
    <xdr:ext cx="469744" cy="259045"/>
    <xdr:sp macro="" textlink="">
      <xdr:nvSpPr>
        <xdr:cNvPr id="184" name="テキスト ボックス 183"/>
        <xdr:cNvSpPr txBox="1"/>
      </xdr:nvSpPr>
      <xdr:spPr>
        <a:xfrm>
          <a:off x="3562427"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99957</xdr:rowOff>
    </xdr:from>
    <xdr:to>
      <xdr:col>4</xdr:col>
      <xdr:colOff>155575</xdr:colOff>
      <xdr:row>77</xdr:row>
      <xdr:rowOff>107500</xdr:rowOff>
    </xdr:to>
    <xdr:cxnSp macro="">
      <xdr:nvCxnSpPr>
        <xdr:cNvPr id="185" name="直線コネクタ 184"/>
        <xdr:cNvCxnSpPr/>
      </xdr:nvCxnSpPr>
      <xdr:spPr>
        <a:xfrm flipV="1">
          <a:off x="2019300" y="13301607"/>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6" name="フローチャート : 判断 185"/>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58608</xdr:rowOff>
    </xdr:from>
    <xdr:ext cx="469744" cy="259045"/>
    <xdr:sp macro="" textlink="">
      <xdr:nvSpPr>
        <xdr:cNvPr id="187" name="テキスト ボックス 186"/>
        <xdr:cNvSpPr txBox="1"/>
      </xdr:nvSpPr>
      <xdr:spPr>
        <a:xfrm>
          <a:off x="2673427" y="134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91563</xdr:rowOff>
    </xdr:from>
    <xdr:to>
      <xdr:col>2</xdr:col>
      <xdr:colOff>638175</xdr:colOff>
      <xdr:row>77</xdr:row>
      <xdr:rowOff>107500</xdr:rowOff>
    </xdr:to>
    <xdr:cxnSp macro="">
      <xdr:nvCxnSpPr>
        <xdr:cNvPr id="188" name="直線コネクタ 187"/>
        <xdr:cNvCxnSpPr/>
      </xdr:nvCxnSpPr>
      <xdr:spPr>
        <a:xfrm>
          <a:off x="1130300" y="13293213"/>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9" name="フローチャート : 判断 188"/>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77516</xdr:rowOff>
    </xdr:from>
    <xdr:ext cx="469744" cy="259045"/>
    <xdr:sp macro="" textlink="">
      <xdr:nvSpPr>
        <xdr:cNvPr id="190" name="テキスト ボックス 189"/>
        <xdr:cNvSpPr txBox="1"/>
      </xdr:nvSpPr>
      <xdr:spPr>
        <a:xfrm>
          <a:off x="1784427" y="1345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91" name="フローチャート : 判断 190"/>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77223</xdr:rowOff>
    </xdr:from>
    <xdr:ext cx="469744" cy="259045"/>
    <xdr:sp macro="" textlink="">
      <xdr:nvSpPr>
        <xdr:cNvPr id="192" name="テキスト ボックス 191"/>
        <xdr:cNvSpPr txBox="1"/>
      </xdr:nvSpPr>
      <xdr:spPr>
        <a:xfrm>
          <a:off x="895427" y="13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4252</xdr:rowOff>
    </xdr:from>
    <xdr:to>
      <xdr:col>6</xdr:col>
      <xdr:colOff>561975</xdr:colOff>
      <xdr:row>77</xdr:row>
      <xdr:rowOff>105852</xdr:rowOff>
    </xdr:to>
    <xdr:sp macro="" textlink="">
      <xdr:nvSpPr>
        <xdr:cNvPr id="198" name="円/楕円 197"/>
        <xdr:cNvSpPr/>
      </xdr:nvSpPr>
      <xdr:spPr>
        <a:xfrm>
          <a:off x="4584700" y="1320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27129</xdr:rowOff>
    </xdr:from>
    <xdr:ext cx="534377" cy="259045"/>
    <xdr:sp macro="" textlink="">
      <xdr:nvSpPr>
        <xdr:cNvPr id="199" name="維持補修費該当値テキスト"/>
        <xdr:cNvSpPr txBox="1"/>
      </xdr:nvSpPr>
      <xdr:spPr>
        <a:xfrm>
          <a:off x="4686300" y="1305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11,842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63492</xdr:rowOff>
    </xdr:from>
    <xdr:to>
      <xdr:col>5</xdr:col>
      <xdr:colOff>409575</xdr:colOff>
      <xdr:row>77</xdr:row>
      <xdr:rowOff>165092</xdr:rowOff>
    </xdr:to>
    <xdr:sp macro="" textlink="">
      <xdr:nvSpPr>
        <xdr:cNvPr id="200" name="円/楕円 199"/>
        <xdr:cNvSpPr/>
      </xdr:nvSpPr>
      <xdr:spPr>
        <a:xfrm>
          <a:off x="3746500" y="1326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10169</xdr:rowOff>
    </xdr:from>
    <xdr:ext cx="534377" cy="259045"/>
    <xdr:sp macro="" textlink="">
      <xdr:nvSpPr>
        <xdr:cNvPr id="201" name="テキスト ボックス 200"/>
        <xdr:cNvSpPr txBox="1"/>
      </xdr:nvSpPr>
      <xdr:spPr>
        <a:xfrm>
          <a:off x="3530111" y="1304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49157</xdr:rowOff>
    </xdr:from>
    <xdr:to>
      <xdr:col>4</xdr:col>
      <xdr:colOff>206375</xdr:colOff>
      <xdr:row>77</xdr:row>
      <xdr:rowOff>150757</xdr:rowOff>
    </xdr:to>
    <xdr:sp macro="" textlink="">
      <xdr:nvSpPr>
        <xdr:cNvPr id="202" name="円/楕円 201"/>
        <xdr:cNvSpPr/>
      </xdr:nvSpPr>
      <xdr:spPr>
        <a:xfrm>
          <a:off x="2857500" y="132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167284</xdr:rowOff>
    </xdr:from>
    <xdr:ext cx="534377" cy="259045"/>
    <xdr:sp macro="" textlink="">
      <xdr:nvSpPr>
        <xdr:cNvPr id="203" name="テキスト ボックス 202"/>
        <xdr:cNvSpPr txBox="1"/>
      </xdr:nvSpPr>
      <xdr:spPr>
        <a:xfrm>
          <a:off x="2641111" y="1302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56700</xdr:rowOff>
    </xdr:from>
    <xdr:to>
      <xdr:col>3</xdr:col>
      <xdr:colOff>3175</xdr:colOff>
      <xdr:row>77</xdr:row>
      <xdr:rowOff>158300</xdr:rowOff>
    </xdr:to>
    <xdr:sp macro="" textlink="">
      <xdr:nvSpPr>
        <xdr:cNvPr id="204" name="円/楕円 203"/>
        <xdr:cNvSpPr/>
      </xdr:nvSpPr>
      <xdr:spPr>
        <a:xfrm>
          <a:off x="1968500" y="132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3377</xdr:rowOff>
    </xdr:from>
    <xdr:ext cx="534377" cy="259045"/>
    <xdr:sp macro="" textlink="">
      <xdr:nvSpPr>
        <xdr:cNvPr id="205" name="テキスト ボックス 204"/>
        <xdr:cNvSpPr txBox="1"/>
      </xdr:nvSpPr>
      <xdr:spPr>
        <a:xfrm>
          <a:off x="1752111" y="1303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40763</xdr:rowOff>
    </xdr:from>
    <xdr:to>
      <xdr:col>1</xdr:col>
      <xdr:colOff>485775</xdr:colOff>
      <xdr:row>77</xdr:row>
      <xdr:rowOff>142363</xdr:rowOff>
    </xdr:to>
    <xdr:sp macro="" textlink="">
      <xdr:nvSpPr>
        <xdr:cNvPr id="206" name="円/楕円 205"/>
        <xdr:cNvSpPr/>
      </xdr:nvSpPr>
      <xdr:spPr>
        <a:xfrm>
          <a:off x="1079500" y="132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158890</xdr:rowOff>
    </xdr:from>
    <xdr:ext cx="534377" cy="259045"/>
    <xdr:sp macro="" textlink="">
      <xdr:nvSpPr>
        <xdr:cNvPr id="207" name="テキスト ボックス 206"/>
        <xdr:cNvSpPr txBox="1"/>
      </xdr:nvSpPr>
      <xdr:spPr>
        <a:xfrm>
          <a:off x="863111" y="1301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53518</xdr:rowOff>
    </xdr:from>
    <xdr:to>
      <xdr:col>6</xdr:col>
      <xdr:colOff>510540</xdr:colOff>
      <xdr:row>100</xdr:row>
      <xdr:rowOff>5888</xdr:rowOff>
    </xdr:to>
    <xdr:cxnSp macro="">
      <xdr:nvCxnSpPr>
        <xdr:cNvPr id="234" name="直線コネクタ 233"/>
        <xdr:cNvCxnSpPr/>
      </xdr:nvCxnSpPr>
      <xdr:spPr>
        <a:xfrm flipV="1">
          <a:off x="4633595" y="15826918"/>
          <a:ext cx="1270" cy="132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100</xdr:row>
      <xdr:rowOff>9715</xdr:rowOff>
    </xdr:from>
    <xdr:ext cx="534377" cy="259045"/>
    <xdr:sp macro="" textlink="">
      <xdr:nvSpPr>
        <xdr:cNvPr id="235" name="扶助費最小値テキスト"/>
        <xdr:cNvSpPr txBox="1"/>
      </xdr:nvSpPr>
      <xdr:spPr>
        <a:xfrm>
          <a:off x="4686300" y="1715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100</xdr:row>
      <xdr:rowOff>5888</xdr:rowOff>
    </xdr:from>
    <xdr:to>
      <xdr:col>6</xdr:col>
      <xdr:colOff>600075</xdr:colOff>
      <xdr:row>100</xdr:row>
      <xdr:rowOff>5888</xdr:rowOff>
    </xdr:to>
    <xdr:cxnSp macro="">
      <xdr:nvCxnSpPr>
        <xdr:cNvPr id="236" name="直線コネクタ 235"/>
        <xdr:cNvCxnSpPr/>
      </xdr:nvCxnSpPr>
      <xdr:spPr>
        <a:xfrm>
          <a:off x="4546600" y="1715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195</xdr:rowOff>
    </xdr:from>
    <xdr:ext cx="599010" cy="259045"/>
    <xdr:sp macro="" textlink="">
      <xdr:nvSpPr>
        <xdr:cNvPr id="237" name="扶助費最大値テキスト"/>
        <xdr:cNvSpPr txBox="1"/>
      </xdr:nvSpPr>
      <xdr:spPr>
        <a:xfrm>
          <a:off x="4686300" y="1560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92</xdr:row>
      <xdr:rowOff>53518</xdr:rowOff>
    </xdr:from>
    <xdr:to>
      <xdr:col>6</xdr:col>
      <xdr:colOff>600075</xdr:colOff>
      <xdr:row>92</xdr:row>
      <xdr:rowOff>53518</xdr:rowOff>
    </xdr:to>
    <xdr:cxnSp macro="">
      <xdr:nvCxnSpPr>
        <xdr:cNvPr id="238" name="直線コネクタ 237"/>
        <xdr:cNvCxnSpPr/>
      </xdr:nvCxnSpPr>
      <xdr:spPr>
        <a:xfrm>
          <a:off x="4546600" y="1582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6051</xdr:rowOff>
    </xdr:from>
    <xdr:to>
      <xdr:col>6</xdr:col>
      <xdr:colOff>511175</xdr:colOff>
      <xdr:row>97</xdr:row>
      <xdr:rowOff>109133</xdr:rowOff>
    </xdr:to>
    <xdr:cxnSp macro="">
      <xdr:nvCxnSpPr>
        <xdr:cNvPr id="239" name="直線コネクタ 238"/>
        <xdr:cNvCxnSpPr/>
      </xdr:nvCxnSpPr>
      <xdr:spPr>
        <a:xfrm flipV="1">
          <a:off x="3797300" y="16636701"/>
          <a:ext cx="838200" cy="10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143829</xdr:rowOff>
    </xdr:from>
    <xdr:ext cx="534377" cy="259045"/>
    <xdr:sp macro="" textlink="">
      <xdr:nvSpPr>
        <xdr:cNvPr id="240" name="扶助費平均値テキスト"/>
        <xdr:cNvSpPr txBox="1"/>
      </xdr:nvSpPr>
      <xdr:spPr>
        <a:xfrm>
          <a:off x="4686300" y="16431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120952</xdr:rowOff>
    </xdr:from>
    <xdr:to>
      <xdr:col>6</xdr:col>
      <xdr:colOff>561975</xdr:colOff>
      <xdr:row>97</xdr:row>
      <xdr:rowOff>51102</xdr:rowOff>
    </xdr:to>
    <xdr:sp macro="" textlink="">
      <xdr:nvSpPr>
        <xdr:cNvPr id="241" name="フローチャート : 判断 240"/>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86469</xdr:rowOff>
    </xdr:from>
    <xdr:to>
      <xdr:col>5</xdr:col>
      <xdr:colOff>358775</xdr:colOff>
      <xdr:row>97</xdr:row>
      <xdr:rowOff>109133</xdr:rowOff>
    </xdr:to>
    <xdr:cxnSp macro="">
      <xdr:nvCxnSpPr>
        <xdr:cNvPr id="242" name="直線コネクタ 241"/>
        <xdr:cNvCxnSpPr/>
      </xdr:nvCxnSpPr>
      <xdr:spPr>
        <a:xfrm>
          <a:off x="2908300" y="16545669"/>
          <a:ext cx="889000" cy="19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56390</xdr:rowOff>
    </xdr:from>
    <xdr:to>
      <xdr:col>5</xdr:col>
      <xdr:colOff>409575</xdr:colOff>
      <xdr:row>97</xdr:row>
      <xdr:rowOff>157990</xdr:rowOff>
    </xdr:to>
    <xdr:sp macro="" textlink="">
      <xdr:nvSpPr>
        <xdr:cNvPr id="243" name="フローチャート : 判断 242"/>
        <xdr:cNvSpPr/>
      </xdr:nvSpPr>
      <xdr:spPr>
        <a:xfrm>
          <a:off x="3746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3067</xdr:rowOff>
    </xdr:from>
    <xdr:ext cx="534377" cy="259045"/>
    <xdr:sp macro="" textlink="">
      <xdr:nvSpPr>
        <xdr:cNvPr id="244" name="テキスト ボックス 243"/>
        <xdr:cNvSpPr txBox="1"/>
      </xdr:nvSpPr>
      <xdr:spPr>
        <a:xfrm>
          <a:off x="3530111" y="164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114407</xdr:rowOff>
    </xdr:from>
    <xdr:to>
      <xdr:col>4</xdr:col>
      <xdr:colOff>155575</xdr:colOff>
      <xdr:row>96</xdr:row>
      <xdr:rowOff>86469</xdr:rowOff>
    </xdr:to>
    <xdr:cxnSp macro="">
      <xdr:nvCxnSpPr>
        <xdr:cNvPr id="245" name="直線コネクタ 244"/>
        <xdr:cNvCxnSpPr/>
      </xdr:nvCxnSpPr>
      <xdr:spPr>
        <a:xfrm>
          <a:off x="2019300" y="15544907"/>
          <a:ext cx="889000" cy="100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100233</xdr:rowOff>
    </xdr:from>
    <xdr:to>
      <xdr:col>4</xdr:col>
      <xdr:colOff>206375</xdr:colOff>
      <xdr:row>98</xdr:row>
      <xdr:rowOff>30383</xdr:rowOff>
    </xdr:to>
    <xdr:sp macro="" textlink="">
      <xdr:nvSpPr>
        <xdr:cNvPr id="246" name="フローチャート : 判断 245"/>
        <xdr:cNvSpPr/>
      </xdr:nvSpPr>
      <xdr:spPr>
        <a:xfrm>
          <a:off x="2857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21510</xdr:rowOff>
    </xdr:from>
    <xdr:ext cx="534377" cy="259045"/>
    <xdr:sp macro="" textlink="">
      <xdr:nvSpPr>
        <xdr:cNvPr id="247" name="テキスト ボックス 246"/>
        <xdr:cNvSpPr txBox="1"/>
      </xdr:nvSpPr>
      <xdr:spPr>
        <a:xfrm>
          <a:off x="2641111" y="1682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114407</xdr:rowOff>
    </xdr:from>
    <xdr:to>
      <xdr:col>2</xdr:col>
      <xdr:colOff>638175</xdr:colOff>
      <xdr:row>98</xdr:row>
      <xdr:rowOff>40472</xdr:rowOff>
    </xdr:to>
    <xdr:cxnSp macro="">
      <xdr:nvCxnSpPr>
        <xdr:cNvPr id="248" name="直線コネクタ 247"/>
        <xdr:cNvCxnSpPr/>
      </xdr:nvCxnSpPr>
      <xdr:spPr>
        <a:xfrm flipV="1">
          <a:off x="1130300" y="15544907"/>
          <a:ext cx="889000" cy="129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1248</xdr:rowOff>
    </xdr:from>
    <xdr:to>
      <xdr:col>3</xdr:col>
      <xdr:colOff>3175</xdr:colOff>
      <xdr:row>98</xdr:row>
      <xdr:rowOff>102848</xdr:rowOff>
    </xdr:to>
    <xdr:sp macro="" textlink="">
      <xdr:nvSpPr>
        <xdr:cNvPr id="249" name="フローチャート : 判断 248"/>
        <xdr:cNvSpPr/>
      </xdr:nvSpPr>
      <xdr:spPr>
        <a:xfrm>
          <a:off x="1968500" y="1680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93975</xdr:rowOff>
    </xdr:from>
    <xdr:ext cx="534377" cy="259045"/>
    <xdr:sp macro="" textlink="">
      <xdr:nvSpPr>
        <xdr:cNvPr id="250" name="テキスト ボックス 249"/>
        <xdr:cNvSpPr txBox="1"/>
      </xdr:nvSpPr>
      <xdr:spPr>
        <a:xfrm>
          <a:off x="1752111" y="1689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30950</xdr:rowOff>
    </xdr:from>
    <xdr:to>
      <xdr:col>1</xdr:col>
      <xdr:colOff>485775</xdr:colOff>
      <xdr:row>98</xdr:row>
      <xdr:rowOff>132550</xdr:rowOff>
    </xdr:to>
    <xdr:sp macro="" textlink="">
      <xdr:nvSpPr>
        <xdr:cNvPr id="251" name="フローチャート : 判断 250"/>
        <xdr:cNvSpPr/>
      </xdr:nvSpPr>
      <xdr:spPr>
        <a:xfrm>
          <a:off x="1079500" y="1683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123677</xdr:rowOff>
    </xdr:from>
    <xdr:ext cx="534377" cy="259045"/>
    <xdr:sp macro="" textlink="">
      <xdr:nvSpPr>
        <xdr:cNvPr id="252" name="テキスト ボックス 251"/>
        <xdr:cNvSpPr txBox="1"/>
      </xdr:nvSpPr>
      <xdr:spPr>
        <a:xfrm>
          <a:off x="863111" y="1692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126701</xdr:rowOff>
    </xdr:from>
    <xdr:to>
      <xdr:col>6</xdr:col>
      <xdr:colOff>561975</xdr:colOff>
      <xdr:row>97</xdr:row>
      <xdr:rowOff>56851</xdr:rowOff>
    </xdr:to>
    <xdr:sp macro="" textlink="">
      <xdr:nvSpPr>
        <xdr:cNvPr id="258" name="円/楕円 257"/>
        <xdr:cNvSpPr/>
      </xdr:nvSpPr>
      <xdr:spPr>
        <a:xfrm>
          <a:off x="4584700" y="1658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105128</xdr:rowOff>
    </xdr:from>
    <xdr:ext cx="534377" cy="259045"/>
    <xdr:sp macro="" textlink="">
      <xdr:nvSpPr>
        <xdr:cNvPr id="259" name="扶助費該当値テキスト"/>
        <xdr:cNvSpPr txBox="1"/>
      </xdr:nvSpPr>
      <xdr:spPr>
        <a:xfrm>
          <a:off x="4686300" y="1656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66,685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58333</xdr:rowOff>
    </xdr:from>
    <xdr:to>
      <xdr:col>5</xdr:col>
      <xdr:colOff>409575</xdr:colOff>
      <xdr:row>97</xdr:row>
      <xdr:rowOff>159933</xdr:rowOff>
    </xdr:to>
    <xdr:sp macro="" textlink="">
      <xdr:nvSpPr>
        <xdr:cNvPr id="260" name="円/楕円 259"/>
        <xdr:cNvSpPr/>
      </xdr:nvSpPr>
      <xdr:spPr>
        <a:xfrm>
          <a:off x="3746500" y="1668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151060</xdr:rowOff>
    </xdr:from>
    <xdr:ext cx="534377" cy="259045"/>
    <xdr:sp macro="" textlink="">
      <xdr:nvSpPr>
        <xdr:cNvPr id="261" name="テキスト ボックス 260"/>
        <xdr:cNvSpPr txBox="1"/>
      </xdr:nvSpPr>
      <xdr:spPr>
        <a:xfrm>
          <a:off x="3530111" y="1678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60,372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35669</xdr:rowOff>
    </xdr:from>
    <xdr:to>
      <xdr:col>4</xdr:col>
      <xdr:colOff>206375</xdr:colOff>
      <xdr:row>96</xdr:row>
      <xdr:rowOff>137269</xdr:rowOff>
    </xdr:to>
    <xdr:sp macro="" textlink="">
      <xdr:nvSpPr>
        <xdr:cNvPr id="262" name="円/楕円 261"/>
        <xdr:cNvSpPr/>
      </xdr:nvSpPr>
      <xdr:spPr>
        <a:xfrm>
          <a:off x="2857500" y="1649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153796</xdr:rowOff>
    </xdr:from>
    <xdr:ext cx="534377" cy="259045"/>
    <xdr:sp macro="" textlink="">
      <xdr:nvSpPr>
        <xdr:cNvPr id="263" name="テキスト ボックス 262"/>
        <xdr:cNvSpPr txBox="1"/>
      </xdr:nvSpPr>
      <xdr:spPr>
        <a:xfrm>
          <a:off x="2641111" y="1627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72,260</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63607</xdr:rowOff>
    </xdr:from>
    <xdr:to>
      <xdr:col>3</xdr:col>
      <xdr:colOff>3175</xdr:colOff>
      <xdr:row>90</xdr:row>
      <xdr:rowOff>165207</xdr:rowOff>
    </xdr:to>
    <xdr:sp macro="" textlink="">
      <xdr:nvSpPr>
        <xdr:cNvPr id="264" name="円/楕円 263"/>
        <xdr:cNvSpPr/>
      </xdr:nvSpPr>
      <xdr:spPr>
        <a:xfrm>
          <a:off x="1968500" y="1549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10284</xdr:rowOff>
    </xdr:from>
    <xdr:ext cx="599010" cy="259045"/>
    <xdr:sp macro="" textlink="">
      <xdr:nvSpPr>
        <xdr:cNvPr id="265" name="テキスト ボックス 264"/>
        <xdr:cNvSpPr txBox="1"/>
      </xdr:nvSpPr>
      <xdr:spPr>
        <a:xfrm>
          <a:off x="1719794" y="1526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133,549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161122</xdr:rowOff>
    </xdr:from>
    <xdr:to>
      <xdr:col>1</xdr:col>
      <xdr:colOff>485775</xdr:colOff>
      <xdr:row>98</xdr:row>
      <xdr:rowOff>91272</xdr:rowOff>
    </xdr:to>
    <xdr:sp macro="" textlink="">
      <xdr:nvSpPr>
        <xdr:cNvPr id="266" name="円/楕円 265"/>
        <xdr:cNvSpPr/>
      </xdr:nvSpPr>
      <xdr:spPr>
        <a:xfrm>
          <a:off x="1079500" y="1679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107799</xdr:rowOff>
    </xdr:from>
    <xdr:ext cx="534377" cy="259045"/>
    <xdr:sp macro="" textlink="">
      <xdr:nvSpPr>
        <xdr:cNvPr id="267" name="テキスト ボックス 266"/>
        <xdr:cNvSpPr txBox="1"/>
      </xdr:nvSpPr>
      <xdr:spPr>
        <a:xfrm>
          <a:off x="863111" y="1656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91" name="直線コネクタ 290"/>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92"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93" name="直線コネクタ 292"/>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4"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5" name="直線コネクタ 294"/>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22729</xdr:rowOff>
    </xdr:from>
    <xdr:to>
      <xdr:col>15</xdr:col>
      <xdr:colOff>180975</xdr:colOff>
      <xdr:row>37</xdr:row>
      <xdr:rowOff>77052</xdr:rowOff>
    </xdr:to>
    <xdr:cxnSp macro="">
      <xdr:nvCxnSpPr>
        <xdr:cNvPr id="296" name="直線コネクタ 295"/>
        <xdr:cNvCxnSpPr/>
      </xdr:nvCxnSpPr>
      <xdr:spPr>
        <a:xfrm>
          <a:off x="9639300" y="6366379"/>
          <a:ext cx="838200" cy="5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7"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8" name="フローチャート : 判断 297"/>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22729</xdr:rowOff>
    </xdr:from>
    <xdr:to>
      <xdr:col>14</xdr:col>
      <xdr:colOff>28575</xdr:colOff>
      <xdr:row>37</xdr:row>
      <xdr:rowOff>73593</xdr:rowOff>
    </xdr:to>
    <xdr:cxnSp macro="">
      <xdr:nvCxnSpPr>
        <xdr:cNvPr id="299" name="直線コネクタ 298"/>
        <xdr:cNvCxnSpPr/>
      </xdr:nvCxnSpPr>
      <xdr:spPr>
        <a:xfrm flipV="1">
          <a:off x="8750300" y="6366379"/>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300" name="フローチャート : 判断 299"/>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301" name="テキスト ボックス 300"/>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73593</xdr:rowOff>
    </xdr:from>
    <xdr:to>
      <xdr:col>12</xdr:col>
      <xdr:colOff>511175</xdr:colOff>
      <xdr:row>37</xdr:row>
      <xdr:rowOff>137483</xdr:rowOff>
    </xdr:to>
    <xdr:cxnSp macro="">
      <xdr:nvCxnSpPr>
        <xdr:cNvPr id="302" name="直線コネクタ 301"/>
        <xdr:cNvCxnSpPr/>
      </xdr:nvCxnSpPr>
      <xdr:spPr>
        <a:xfrm flipV="1">
          <a:off x="7861300" y="6417243"/>
          <a:ext cx="889000" cy="6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303" name="フローチャート : 判断 302"/>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4" name="テキスト ボックス 303"/>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106797</xdr:rowOff>
    </xdr:from>
    <xdr:to>
      <xdr:col>11</xdr:col>
      <xdr:colOff>307975</xdr:colOff>
      <xdr:row>37</xdr:row>
      <xdr:rowOff>137483</xdr:rowOff>
    </xdr:to>
    <xdr:cxnSp macro="">
      <xdr:nvCxnSpPr>
        <xdr:cNvPr id="305" name="直線コネクタ 304"/>
        <xdr:cNvCxnSpPr/>
      </xdr:nvCxnSpPr>
      <xdr:spPr>
        <a:xfrm>
          <a:off x="6972300" y="6450447"/>
          <a:ext cx="889000" cy="3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6" name="フローチャート : 判断 305"/>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7" name="テキスト ボックス 306"/>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8" name="フローチャート : 判断 307"/>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9" name="テキスト ボックス 308"/>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26252</xdr:rowOff>
    </xdr:from>
    <xdr:to>
      <xdr:col>15</xdr:col>
      <xdr:colOff>231775</xdr:colOff>
      <xdr:row>37</xdr:row>
      <xdr:rowOff>127852</xdr:rowOff>
    </xdr:to>
    <xdr:sp macro="" textlink="">
      <xdr:nvSpPr>
        <xdr:cNvPr id="315" name="円/楕円 314"/>
        <xdr:cNvSpPr/>
      </xdr:nvSpPr>
      <xdr:spPr>
        <a:xfrm>
          <a:off x="10426700" y="636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4679</xdr:rowOff>
    </xdr:from>
    <xdr:ext cx="534377" cy="259045"/>
    <xdr:sp macro="" textlink="">
      <xdr:nvSpPr>
        <xdr:cNvPr id="316" name="補助費等該当値テキスト"/>
        <xdr:cNvSpPr txBox="1"/>
      </xdr:nvSpPr>
      <xdr:spPr>
        <a:xfrm>
          <a:off x="10528300" y="634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81,443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143379</xdr:rowOff>
    </xdr:from>
    <xdr:to>
      <xdr:col>14</xdr:col>
      <xdr:colOff>79375</xdr:colOff>
      <xdr:row>37</xdr:row>
      <xdr:rowOff>73529</xdr:rowOff>
    </xdr:to>
    <xdr:sp macro="" textlink="">
      <xdr:nvSpPr>
        <xdr:cNvPr id="317" name="円/楕円 316"/>
        <xdr:cNvSpPr/>
      </xdr:nvSpPr>
      <xdr:spPr>
        <a:xfrm>
          <a:off x="9588500" y="631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64656</xdr:rowOff>
    </xdr:from>
    <xdr:ext cx="534377" cy="259045"/>
    <xdr:sp macro="" textlink="">
      <xdr:nvSpPr>
        <xdr:cNvPr id="318" name="テキスト ボックス 317"/>
        <xdr:cNvSpPr txBox="1"/>
      </xdr:nvSpPr>
      <xdr:spPr>
        <a:xfrm>
          <a:off x="9372111" y="640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95,701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22793</xdr:rowOff>
    </xdr:from>
    <xdr:to>
      <xdr:col>12</xdr:col>
      <xdr:colOff>561975</xdr:colOff>
      <xdr:row>37</xdr:row>
      <xdr:rowOff>124393</xdr:rowOff>
    </xdr:to>
    <xdr:sp macro="" textlink="">
      <xdr:nvSpPr>
        <xdr:cNvPr id="319" name="円/楕円 318"/>
        <xdr:cNvSpPr/>
      </xdr:nvSpPr>
      <xdr:spPr>
        <a:xfrm>
          <a:off x="8699500" y="63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115520</xdr:rowOff>
    </xdr:from>
    <xdr:ext cx="534377" cy="259045"/>
    <xdr:sp macro="" textlink="">
      <xdr:nvSpPr>
        <xdr:cNvPr id="320" name="テキスト ボックス 319"/>
        <xdr:cNvSpPr txBox="1"/>
      </xdr:nvSpPr>
      <xdr:spPr>
        <a:xfrm>
          <a:off x="8483111" y="645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82,351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86683</xdr:rowOff>
    </xdr:from>
    <xdr:to>
      <xdr:col>11</xdr:col>
      <xdr:colOff>358775</xdr:colOff>
      <xdr:row>38</xdr:row>
      <xdr:rowOff>16833</xdr:rowOff>
    </xdr:to>
    <xdr:sp macro="" textlink="">
      <xdr:nvSpPr>
        <xdr:cNvPr id="321" name="円/楕円 320"/>
        <xdr:cNvSpPr/>
      </xdr:nvSpPr>
      <xdr:spPr>
        <a:xfrm>
          <a:off x="7810500" y="643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7959</xdr:rowOff>
    </xdr:from>
    <xdr:ext cx="534377" cy="259045"/>
    <xdr:sp macro="" textlink="">
      <xdr:nvSpPr>
        <xdr:cNvPr id="322" name="テキスト ボックス 321"/>
        <xdr:cNvSpPr txBox="1"/>
      </xdr:nvSpPr>
      <xdr:spPr>
        <a:xfrm>
          <a:off x="7594111" y="652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65,582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55997</xdr:rowOff>
    </xdr:from>
    <xdr:to>
      <xdr:col>10</xdr:col>
      <xdr:colOff>155575</xdr:colOff>
      <xdr:row>37</xdr:row>
      <xdr:rowOff>157597</xdr:rowOff>
    </xdr:to>
    <xdr:sp macro="" textlink="">
      <xdr:nvSpPr>
        <xdr:cNvPr id="323" name="円/楕円 322"/>
        <xdr:cNvSpPr/>
      </xdr:nvSpPr>
      <xdr:spPr>
        <a:xfrm>
          <a:off x="6921500" y="639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148724</xdr:rowOff>
    </xdr:from>
    <xdr:ext cx="534377" cy="259045"/>
    <xdr:sp macro="" textlink="">
      <xdr:nvSpPr>
        <xdr:cNvPr id="324" name="テキスト ボックス 323"/>
        <xdr:cNvSpPr txBox="1"/>
      </xdr:nvSpPr>
      <xdr:spPr>
        <a:xfrm>
          <a:off x="6705111" y="649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50" name="直線コネクタ 349"/>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51"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52" name="直線コネクタ 351"/>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53"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4" name="直線コネクタ 353"/>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150013</xdr:rowOff>
    </xdr:from>
    <xdr:to>
      <xdr:col>15</xdr:col>
      <xdr:colOff>180975</xdr:colOff>
      <xdr:row>52</xdr:row>
      <xdr:rowOff>57058</xdr:rowOff>
    </xdr:to>
    <xdr:cxnSp macro="">
      <xdr:nvCxnSpPr>
        <xdr:cNvPr id="355" name="直線コネクタ 354"/>
        <xdr:cNvCxnSpPr/>
      </xdr:nvCxnSpPr>
      <xdr:spPr>
        <a:xfrm flipV="1">
          <a:off x="9639300" y="8893963"/>
          <a:ext cx="838200" cy="7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149355</xdr:rowOff>
    </xdr:from>
    <xdr:ext cx="599010" cy="259045"/>
    <xdr:sp macro="" textlink="">
      <xdr:nvSpPr>
        <xdr:cNvPr id="356" name="普通建設事業費平均値テキスト"/>
        <xdr:cNvSpPr txBox="1"/>
      </xdr:nvSpPr>
      <xdr:spPr>
        <a:xfrm>
          <a:off x="10528300" y="975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7" name="フローチャート : 判断 356"/>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57058</xdr:rowOff>
    </xdr:from>
    <xdr:to>
      <xdr:col>14</xdr:col>
      <xdr:colOff>28575</xdr:colOff>
      <xdr:row>54</xdr:row>
      <xdr:rowOff>8706</xdr:rowOff>
    </xdr:to>
    <xdr:cxnSp macro="">
      <xdr:nvCxnSpPr>
        <xdr:cNvPr id="358" name="直線コネクタ 357"/>
        <xdr:cNvCxnSpPr/>
      </xdr:nvCxnSpPr>
      <xdr:spPr>
        <a:xfrm flipV="1">
          <a:off x="8750300" y="8972458"/>
          <a:ext cx="889000" cy="29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9" name="フローチャート : 判断 358"/>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124738</xdr:rowOff>
    </xdr:from>
    <xdr:ext cx="599010" cy="259045"/>
    <xdr:sp macro="" textlink="">
      <xdr:nvSpPr>
        <xdr:cNvPr id="360" name="テキスト ボックス 359"/>
        <xdr:cNvSpPr txBox="1"/>
      </xdr:nvSpPr>
      <xdr:spPr>
        <a:xfrm>
          <a:off x="9339794" y="989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138057</xdr:rowOff>
    </xdr:from>
    <xdr:to>
      <xdr:col>12</xdr:col>
      <xdr:colOff>511175</xdr:colOff>
      <xdr:row>54</xdr:row>
      <xdr:rowOff>8706</xdr:rowOff>
    </xdr:to>
    <xdr:cxnSp macro="">
      <xdr:nvCxnSpPr>
        <xdr:cNvPr id="361" name="直線コネクタ 360"/>
        <xdr:cNvCxnSpPr/>
      </xdr:nvCxnSpPr>
      <xdr:spPr>
        <a:xfrm>
          <a:off x="7861300" y="8710557"/>
          <a:ext cx="889000" cy="55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62" name="フローチャート : 判断 361"/>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92849</xdr:rowOff>
    </xdr:from>
    <xdr:ext cx="599010" cy="259045"/>
    <xdr:sp macro="" textlink="">
      <xdr:nvSpPr>
        <xdr:cNvPr id="363" name="テキスト ボックス 362"/>
        <xdr:cNvSpPr txBox="1"/>
      </xdr:nvSpPr>
      <xdr:spPr>
        <a:xfrm>
          <a:off x="8450794" y="986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138057</xdr:rowOff>
    </xdr:from>
    <xdr:to>
      <xdr:col>11</xdr:col>
      <xdr:colOff>307975</xdr:colOff>
      <xdr:row>54</xdr:row>
      <xdr:rowOff>153282</xdr:rowOff>
    </xdr:to>
    <xdr:cxnSp macro="">
      <xdr:nvCxnSpPr>
        <xdr:cNvPr id="364" name="直線コネクタ 363"/>
        <xdr:cNvCxnSpPr/>
      </xdr:nvCxnSpPr>
      <xdr:spPr>
        <a:xfrm flipV="1">
          <a:off x="6972300" y="8710557"/>
          <a:ext cx="889000" cy="70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5" name="フローチャート : 判断 364"/>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92884</xdr:rowOff>
    </xdr:from>
    <xdr:ext cx="599010" cy="259045"/>
    <xdr:sp macro="" textlink="">
      <xdr:nvSpPr>
        <xdr:cNvPr id="366" name="テキスト ボックス 365"/>
        <xdr:cNvSpPr txBox="1"/>
      </xdr:nvSpPr>
      <xdr:spPr>
        <a:xfrm>
          <a:off x="7561794" y="98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7" name="フローチャート : 判断 366"/>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2574</xdr:rowOff>
    </xdr:from>
    <xdr:ext cx="534377" cy="259045"/>
    <xdr:sp macro="" textlink="">
      <xdr:nvSpPr>
        <xdr:cNvPr id="368" name="テキスト ボックス 367"/>
        <xdr:cNvSpPr txBox="1"/>
      </xdr:nvSpPr>
      <xdr:spPr>
        <a:xfrm>
          <a:off x="6705111" y="99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51</xdr:row>
      <xdr:rowOff>99213</xdr:rowOff>
    </xdr:from>
    <xdr:to>
      <xdr:col>15</xdr:col>
      <xdr:colOff>231775</xdr:colOff>
      <xdr:row>52</xdr:row>
      <xdr:rowOff>29363</xdr:rowOff>
    </xdr:to>
    <xdr:sp macro="" textlink="">
      <xdr:nvSpPr>
        <xdr:cNvPr id="374" name="円/楕円 373"/>
        <xdr:cNvSpPr/>
      </xdr:nvSpPr>
      <xdr:spPr>
        <a:xfrm>
          <a:off x="10426700" y="884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122090</xdr:rowOff>
    </xdr:from>
    <xdr:ext cx="599010" cy="259045"/>
    <xdr:sp macro="" textlink="">
      <xdr:nvSpPr>
        <xdr:cNvPr id="375" name="普通建設事業費該当値テキスト"/>
        <xdr:cNvSpPr txBox="1"/>
      </xdr:nvSpPr>
      <xdr:spPr>
        <a:xfrm>
          <a:off x="10528300" y="869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404,342</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6258</xdr:rowOff>
    </xdr:from>
    <xdr:to>
      <xdr:col>14</xdr:col>
      <xdr:colOff>79375</xdr:colOff>
      <xdr:row>52</xdr:row>
      <xdr:rowOff>107858</xdr:rowOff>
    </xdr:to>
    <xdr:sp macro="" textlink="">
      <xdr:nvSpPr>
        <xdr:cNvPr id="376" name="円/楕円 375"/>
        <xdr:cNvSpPr/>
      </xdr:nvSpPr>
      <xdr:spPr>
        <a:xfrm>
          <a:off x="9588500" y="892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50</xdr:row>
      <xdr:rowOff>124385</xdr:rowOff>
    </xdr:from>
    <xdr:ext cx="599010" cy="259045"/>
    <xdr:sp macro="" textlink="">
      <xdr:nvSpPr>
        <xdr:cNvPr id="377" name="テキスト ボックス 376"/>
        <xdr:cNvSpPr txBox="1"/>
      </xdr:nvSpPr>
      <xdr:spPr>
        <a:xfrm>
          <a:off x="9339794" y="8696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380,306</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129356</xdr:rowOff>
    </xdr:from>
    <xdr:to>
      <xdr:col>12</xdr:col>
      <xdr:colOff>561975</xdr:colOff>
      <xdr:row>54</xdr:row>
      <xdr:rowOff>59506</xdr:rowOff>
    </xdr:to>
    <xdr:sp macro="" textlink="">
      <xdr:nvSpPr>
        <xdr:cNvPr id="378" name="円/楕円 377"/>
        <xdr:cNvSpPr/>
      </xdr:nvSpPr>
      <xdr:spPr>
        <a:xfrm>
          <a:off x="8699500" y="921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76033</xdr:rowOff>
    </xdr:from>
    <xdr:ext cx="599010" cy="259045"/>
    <xdr:sp macro="" textlink="">
      <xdr:nvSpPr>
        <xdr:cNvPr id="379" name="テキスト ボックス 378"/>
        <xdr:cNvSpPr txBox="1"/>
      </xdr:nvSpPr>
      <xdr:spPr>
        <a:xfrm>
          <a:off x="8450794" y="899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290,112</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87257</xdr:rowOff>
    </xdr:from>
    <xdr:to>
      <xdr:col>11</xdr:col>
      <xdr:colOff>358775</xdr:colOff>
      <xdr:row>51</xdr:row>
      <xdr:rowOff>17407</xdr:rowOff>
    </xdr:to>
    <xdr:sp macro="" textlink="">
      <xdr:nvSpPr>
        <xdr:cNvPr id="380" name="円/楕円 379"/>
        <xdr:cNvSpPr/>
      </xdr:nvSpPr>
      <xdr:spPr>
        <a:xfrm>
          <a:off x="7810500" y="865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49</xdr:row>
      <xdr:rowOff>33934</xdr:rowOff>
    </xdr:from>
    <xdr:ext cx="599010" cy="259045"/>
    <xdr:sp macro="" textlink="">
      <xdr:nvSpPr>
        <xdr:cNvPr id="381" name="テキスト ボックス 380"/>
        <xdr:cNvSpPr txBox="1"/>
      </xdr:nvSpPr>
      <xdr:spPr>
        <a:xfrm>
          <a:off x="7561794" y="843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460,503</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102482</xdr:rowOff>
    </xdr:from>
    <xdr:to>
      <xdr:col>10</xdr:col>
      <xdr:colOff>155575</xdr:colOff>
      <xdr:row>55</xdr:row>
      <xdr:rowOff>32632</xdr:rowOff>
    </xdr:to>
    <xdr:sp macro="" textlink="">
      <xdr:nvSpPr>
        <xdr:cNvPr id="382" name="円/楕円 381"/>
        <xdr:cNvSpPr/>
      </xdr:nvSpPr>
      <xdr:spPr>
        <a:xfrm>
          <a:off x="6921500" y="93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49159</xdr:rowOff>
    </xdr:from>
    <xdr:ext cx="599010" cy="259045"/>
    <xdr:sp macro="" textlink="">
      <xdr:nvSpPr>
        <xdr:cNvPr id="383" name="テキスト ボックス 382"/>
        <xdr:cNvSpPr txBox="1"/>
      </xdr:nvSpPr>
      <xdr:spPr>
        <a:xfrm>
          <a:off x="6672794" y="913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4" name="直線コネクタ 39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5" name="テキスト ボックス 39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6" name="直線コネクタ 39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7" name="テキスト ボックス 39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8" name="直線コネクタ 39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9" name="テキスト ボックス 39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0" name="直線コネクタ 39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401" name="テキスト ボックス 40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5" name="直線コネクタ 404"/>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7" name="直線コネクタ 40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8"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9" name="直線コネクタ 408"/>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149612</xdr:rowOff>
    </xdr:from>
    <xdr:to>
      <xdr:col>15</xdr:col>
      <xdr:colOff>180975</xdr:colOff>
      <xdr:row>76</xdr:row>
      <xdr:rowOff>48050</xdr:rowOff>
    </xdr:to>
    <xdr:cxnSp macro="">
      <xdr:nvCxnSpPr>
        <xdr:cNvPr id="410" name="直線コネクタ 409"/>
        <xdr:cNvCxnSpPr/>
      </xdr:nvCxnSpPr>
      <xdr:spPr>
        <a:xfrm>
          <a:off x="9639300" y="12665462"/>
          <a:ext cx="838200" cy="41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42043</xdr:rowOff>
    </xdr:from>
    <xdr:ext cx="534377" cy="259045"/>
    <xdr:sp macro="" textlink="">
      <xdr:nvSpPr>
        <xdr:cNvPr id="411" name="普通建設事業費 （ うち新規整備　）平均値テキスト"/>
        <xdr:cNvSpPr txBox="1"/>
      </xdr:nvSpPr>
      <xdr:spPr>
        <a:xfrm>
          <a:off x="10528300" y="13243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12" name="フローチャート : 判断 411"/>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77237</xdr:rowOff>
    </xdr:from>
    <xdr:to>
      <xdr:col>14</xdr:col>
      <xdr:colOff>28575</xdr:colOff>
      <xdr:row>73</xdr:row>
      <xdr:rowOff>149612</xdr:rowOff>
    </xdr:to>
    <xdr:cxnSp macro="">
      <xdr:nvCxnSpPr>
        <xdr:cNvPr id="413" name="直線コネクタ 412"/>
        <xdr:cNvCxnSpPr/>
      </xdr:nvCxnSpPr>
      <xdr:spPr>
        <a:xfrm>
          <a:off x="8750300" y="12593087"/>
          <a:ext cx="889000" cy="7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4" name="フローチャート : 判断 413"/>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104236</xdr:rowOff>
    </xdr:from>
    <xdr:ext cx="534377" cy="259045"/>
    <xdr:sp macro="" textlink="">
      <xdr:nvSpPr>
        <xdr:cNvPr id="415" name="テキスト ボックス 414"/>
        <xdr:cNvSpPr txBox="1"/>
      </xdr:nvSpPr>
      <xdr:spPr>
        <a:xfrm>
          <a:off x="9372111" y="1330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6" name="フローチャート : 判断 415"/>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106463</xdr:rowOff>
    </xdr:from>
    <xdr:ext cx="534377" cy="259045"/>
    <xdr:sp macro="" textlink="">
      <xdr:nvSpPr>
        <xdr:cNvPr id="417" name="テキスト ボックス 416"/>
        <xdr:cNvSpPr txBox="1"/>
      </xdr:nvSpPr>
      <xdr:spPr>
        <a:xfrm>
          <a:off x="8483111" y="133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168700</xdr:rowOff>
    </xdr:from>
    <xdr:to>
      <xdr:col>15</xdr:col>
      <xdr:colOff>231775</xdr:colOff>
      <xdr:row>76</xdr:row>
      <xdr:rowOff>98850</xdr:rowOff>
    </xdr:to>
    <xdr:sp macro="" textlink="">
      <xdr:nvSpPr>
        <xdr:cNvPr id="423" name="円/楕円 422"/>
        <xdr:cNvSpPr/>
      </xdr:nvSpPr>
      <xdr:spPr>
        <a:xfrm>
          <a:off x="10426700" y="130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20127</xdr:rowOff>
    </xdr:from>
    <xdr:ext cx="534377" cy="259045"/>
    <xdr:sp macro="" textlink="">
      <xdr:nvSpPr>
        <xdr:cNvPr id="424" name="普通建設事業費 （ うち新規整備　）該当値テキスト"/>
        <xdr:cNvSpPr txBox="1"/>
      </xdr:nvSpPr>
      <xdr:spPr>
        <a:xfrm>
          <a:off x="10528300" y="128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95,046</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98812</xdr:rowOff>
    </xdr:from>
    <xdr:to>
      <xdr:col>14</xdr:col>
      <xdr:colOff>79375</xdr:colOff>
      <xdr:row>74</xdr:row>
      <xdr:rowOff>28962</xdr:rowOff>
    </xdr:to>
    <xdr:sp macro="" textlink="">
      <xdr:nvSpPr>
        <xdr:cNvPr id="425" name="円/楕円 424"/>
        <xdr:cNvSpPr/>
      </xdr:nvSpPr>
      <xdr:spPr>
        <a:xfrm>
          <a:off x="9588500" y="1261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72</xdr:row>
      <xdr:rowOff>45489</xdr:rowOff>
    </xdr:from>
    <xdr:ext cx="599010" cy="259045"/>
    <xdr:sp macro="" textlink="">
      <xdr:nvSpPr>
        <xdr:cNvPr id="426" name="テキスト ボックス 425"/>
        <xdr:cNvSpPr txBox="1"/>
      </xdr:nvSpPr>
      <xdr:spPr>
        <a:xfrm>
          <a:off x="9339794" y="1238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185,332</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26437</xdr:rowOff>
    </xdr:from>
    <xdr:to>
      <xdr:col>12</xdr:col>
      <xdr:colOff>561975</xdr:colOff>
      <xdr:row>73</xdr:row>
      <xdr:rowOff>128037</xdr:rowOff>
    </xdr:to>
    <xdr:sp macro="" textlink="">
      <xdr:nvSpPr>
        <xdr:cNvPr id="427" name="円/楕円 426"/>
        <xdr:cNvSpPr/>
      </xdr:nvSpPr>
      <xdr:spPr>
        <a:xfrm>
          <a:off x="8699500" y="1254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71</xdr:row>
      <xdr:rowOff>144564</xdr:rowOff>
    </xdr:from>
    <xdr:ext cx="599010" cy="259045"/>
    <xdr:sp macro="" textlink="">
      <xdr:nvSpPr>
        <xdr:cNvPr id="428" name="テキスト ボックス 427"/>
        <xdr:cNvSpPr txBox="1"/>
      </xdr:nvSpPr>
      <xdr:spPr>
        <a:xfrm>
          <a:off x="8450794" y="1231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4" name="テキスト ボックス 44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6" name="テキスト ボックス 44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50" name="直線コネクタ 449"/>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5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2" name="直線コネクタ 45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53"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4" name="直線コネクタ 453"/>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138351</xdr:rowOff>
    </xdr:from>
    <xdr:to>
      <xdr:col>15</xdr:col>
      <xdr:colOff>180975</xdr:colOff>
      <xdr:row>94</xdr:row>
      <xdr:rowOff>106087</xdr:rowOff>
    </xdr:to>
    <xdr:cxnSp macro="">
      <xdr:nvCxnSpPr>
        <xdr:cNvPr id="455" name="直線コネクタ 454"/>
        <xdr:cNvCxnSpPr/>
      </xdr:nvCxnSpPr>
      <xdr:spPr>
        <a:xfrm flipV="1">
          <a:off x="9639300" y="16083201"/>
          <a:ext cx="838200" cy="13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132844</xdr:rowOff>
    </xdr:from>
    <xdr:ext cx="534377" cy="259045"/>
    <xdr:sp macro="" textlink="">
      <xdr:nvSpPr>
        <xdr:cNvPr id="456" name="普通建設事業費 （ うち更新整備　）平均値テキスト"/>
        <xdr:cNvSpPr txBox="1"/>
      </xdr:nvSpPr>
      <xdr:spPr>
        <a:xfrm>
          <a:off x="10528300" y="16592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7" name="フローチャート : 判断 456"/>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106087</xdr:rowOff>
    </xdr:from>
    <xdr:to>
      <xdr:col>14</xdr:col>
      <xdr:colOff>28575</xdr:colOff>
      <xdr:row>97</xdr:row>
      <xdr:rowOff>54400</xdr:rowOff>
    </xdr:to>
    <xdr:cxnSp macro="">
      <xdr:nvCxnSpPr>
        <xdr:cNvPr id="458" name="直線コネクタ 457"/>
        <xdr:cNvCxnSpPr/>
      </xdr:nvCxnSpPr>
      <xdr:spPr>
        <a:xfrm flipV="1">
          <a:off x="8750300" y="16222387"/>
          <a:ext cx="889000" cy="46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9" name="フローチャート : 判断 458"/>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154173</xdr:rowOff>
    </xdr:from>
    <xdr:ext cx="534377" cy="259045"/>
    <xdr:sp macro="" textlink="">
      <xdr:nvSpPr>
        <xdr:cNvPr id="460" name="テキスト ボックス 459"/>
        <xdr:cNvSpPr txBox="1"/>
      </xdr:nvSpPr>
      <xdr:spPr>
        <a:xfrm>
          <a:off x="9372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61" name="フローチャート : 判断 460"/>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129187</xdr:rowOff>
    </xdr:from>
    <xdr:ext cx="534377" cy="259045"/>
    <xdr:sp macro="" textlink="">
      <xdr:nvSpPr>
        <xdr:cNvPr id="462" name="テキスト ボックス 461"/>
        <xdr:cNvSpPr txBox="1"/>
      </xdr:nvSpPr>
      <xdr:spPr>
        <a:xfrm>
          <a:off x="8483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87551</xdr:rowOff>
    </xdr:from>
    <xdr:to>
      <xdr:col>15</xdr:col>
      <xdr:colOff>231775</xdr:colOff>
      <xdr:row>94</xdr:row>
      <xdr:rowOff>17701</xdr:rowOff>
    </xdr:to>
    <xdr:sp macro="" textlink="">
      <xdr:nvSpPr>
        <xdr:cNvPr id="468" name="円/楕円 467"/>
        <xdr:cNvSpPr/>
      </xdr:nvSpPr>
      <xdr:spPr>
        <a:xfrm>
          <a:off x="10426700" y="1603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110428</xdr:rowOff>
    </xdr:from>
    <xdr:ext cx="599010" cy="259045"/>
    <xdr:sp macro="" textlink="">
      <xdr:nvSpPr>
        <xdr:cNvPr id="469" name="普通建設事業費 （ うち更新整備　）該当値テキスト"/>
        <xdr:cNvSpPr txBox="1"/>
      </xdr:nvSpPr>
      <xdr:spPr>
        <a:xfrm>
          <a:off x="10528300" y="1588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187,795</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55287</xdr:rowOff>
    </xdr:from>
    <xdr:to>
      <xdr:col>14</xdr:col>
      <xdr:colOff>79375</xdr:colOff>
      <xdr:row>94</xdr:row>
      <xdr:rowOff>156887</xdr:rowOff>
    </xdr:to>
    <xdr:sp macro="" textlink="">
      <xdr:nvSpPr>
        <xdr:cNvPr id="470" name="円/楕円 469"/>
        <xdr:cNvSpPr/>
      </xdr:nvSpPr>
      <xdr:spPr>
        <a:xfrm>
          <a:off x="9588500" y="1617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1964</xdr:rowOff>
    </xdr:from>
    <xdr:ext cx="599010" cy="259045"/>
    <xdr:sp macro="" textlink="">
      <xdr:nvSpPr>
        <xdr:cNvPr id="471" name="テキスト ボックス 470"/>
        <xdr:cNvSpPr txBox="1"/>
      </xdr:nvSpPr>
      <xdr:spPr>
        <a:xfrm>
          <a:off x="9339794" y="15946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157,352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3600</xdr:rowOff>
    </xdr:from>
    <xdr:to>
      <xdr:col>12</xdr:col>
      <xdr:colOff>561975</xdr:colOff>
      <xdr:row>97</xdr:row>
      <xdr:rowOff>105200</xdr:rowOff>
    </xdr:to>
    <xdr:sp macro="" textlink="">
      <xdr:nvSpPr>
        <xdr:cNvPr id="472" name="円/楕円 471"/>
        <xdr:cNvSpPr/>
      </xdr:nvSpPr>
      <xdr:spPr>
        <a:xfrm>
          <a:off x="8699500" y="1663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121727</xdr:rowOff>
    </xdr:from>
    <xdr:ext cx="534377" cy="259045"/>
    <xdr:sp macro="" textlink="">
      <xdr:nvSpPr>
        <xdr:cNvPr id="473" name="テキスト ボックス 472"/>
        <xdr:cNvSpPr txBox="1"/>
      </xdr:nvSpPr>
      <xdr:spPr>
        <a:xfrm>
          <a:off x="8483111" y="164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7" name="直線コネクタ 496"/>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500"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501" name="直線コネクタ 500"/>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29</xdr:row>
      <xdr:rowOff>160655</xdr:rowOff>
    </xdr:from>
    <xdr:to>
      <xdr:col>23</xdr:col>
      <xdr:colOff>517525</xdr:colOff>
      <xdr:row>33</xdr:row>
      <xdr:rowOff>25133</xdr:rowOff>
    </xdr:to>
    <xdr:cxnSp macro="">
      <xdr:nvCxnSpPr>
        <xdr:cNvPr id="502" name="直線コネクタ 501"/>
        <xdr:cNvCxnSpPr/>
      </xdr:nvCxnSpPr>
      <xdr:spPr>
        <a:xfrm>
          <a:off x="15481300" y="5132705"/>
          <a:ext cx="838200" cy="55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151312</xdr:rowOff>
    </xdr:from>
    <xdr:ext cx="534377" cy="259045"/>
    <xdr:sp macro="" textlink="">
      <xdr:nvSpPr>
        <xdr:cNvPr id="503" name="災害復旧事業費平均値テキスト"/>
        <xdr:cNvSpPr txBox="1"/>
      </xdr:nvSpPr>
      <xdr:spPr>
        <a:xfrm>
          <a:off x="16370300" y="6494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4" name="フローチャート : 判断 503"/>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29</xdr:row>
      <xdr:rowOff>160655</xdr:rowOff>
    </xdr:from>
    <xdr:to>
      <xdr:col>22</xdr:col>
      <xdr:colOff>365125</xdr:colOff>
      <xdr:row>35</xdr:row>
      <xdr:rowOff>104839</xdr:rowOff>
    </xdr:to>
    <xdr:cxnSp macro="">
      <xdr:nvCxnSpPr>
        <xdr:cNvPr id="505" name="直線コネクタ 504"/>
        <xdr:cNvCxnSpPr/>
      </xdr:nvCxnSpPr>
      <xdr:spPr>
        <a:xfrm flipV="1">
          <a:off x="14592300" y="5132705"/>
          <a:ext cx="889000" cy="97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6" name="フローチャート : 判断 505"/>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135259</xdr:rowOff>
    </xdr:from>
    <xdr:ext cx="469744" cy="259045"/>
    <xdr:sp macro="" textlink="">
      <xdr:nvSpPr>
        <xdr:cNvPr id="507" name="テキスト ボックス 506"/>
        <xdr:cNvSpPr txBox="1"/>
      </xdr:nvSpPr>
      <xdr:spPr>
        <a:xfrm>
          <a:off x="15246427" y="665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104839</xdr:rowOff>
    </xdr:from>
    <xdr:to>
      <xdr:col>21</xdr:col>
      <xdr:colOff>161925</xdr:colOff>
      <xdr:row>36</xdr:row>
      <xdr:rowOff>70536</xdr:rowOff>
    </xdr:to>
    <xdr:cxnSp macro="">
      <xdr:nvCxnSpPr>
        <xdr:cNvPr id="508" name="直線コネクタ 507"/>
        <xdr:cNvCxnSpPr/>
      </xdr:nvCxnSpPr>
      <xdr:spPr>
        <a:xfrm flipV="1">
          <a:off x="13703300" y="6105589"/>
          <a:ext cx="889000" cy="1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9" name="フローチャート : 判断 508"/>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102036</xdr:rowOff>
    </xdr:from>
    <xdr:ext cx="534377" cy="259045"/>
    <xdr:sp macro="" textlink="">
      <xdr:nvSpPr>
        <xdr:cNvPr id="510" name="テキスト ボックス 509"/>
        <xdr:cNvSpPr txBox="1"/>
      </xdr:nvSpPr>
      <xdr:spPr>
        <a:xfrm>
          <a:off x="14325111" y="661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70536</xdr:rowOff>
    </xdr:from>
    <xdr:to>
      <xdr:col>19</xdr:col>
      <xdr:colOff>644525</xdr:colOff>
      <xdr:row>39</xdr:row>
      <xdr:rowOff>19939</xdr:rowOff>
    </xdr:to>
    <xdr:cxnSp macro="">
      <xdr:nvCxnSpPr>
        <xdr:cNvPr id="511" name="直線コネクタ 510"/>
        <xdr:cNvCxnSpPr/>
      </xdr:nvCxnSpPr>
      <xdr:spPr>
        <a:xfrm flipV="1">
          <a:off x="12814300" y="6242736"/>
          <a:ext cx="889000" cy="46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12" name="フローチャート : 判断 511"/>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141126</xdr:rowOff>
    </xdr:from>
    <xdr:ext cx="469744" cy="259045"/>
    <xdr:sp macro="" textlink="">
      <xdr:nvSpPr>
        <xdr:cNvPr id="513" name="テキスト ボックス 512"/>
        <xdr:cNvSpPr txBox="1"/>
      </xdr:nvSpPr>
      <xdr:spPr>
        <a:xfrm>
          <a:off x="13468427" y="665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4" name="フローチャート : 判断 513"/>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5" name="テキスト ボックス 514"/>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145783</xdr:rowOff>
    </xdr:from>
    <xdr:to>
      <xdr:col>23</xdr:col>
      <xdr:colOff>568325</xdr:colOff>
      <xdr:row>33</xdr:row>
      <xdr:rowOff>75933</xdr:rowOff>
    </xdr:to>
    <xdr:sp macro="" textlink="">
      <xdr:nvSpPr>
        <xdr:cNvPr id="521" name="円/楕円 520"/>
        <xdr:cNvSpPr/>
      </xdr:nvSpPr>
      <xdr:spPr>
        <a:xfrm>
          <a:off x="16268700" y="563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168660</xdr:rowOff>
    </xdr:from>
    <xdr:ext cx="534377" cy="259045"/>
    <xdr:sp macro="" textlink="">
      <xdr:nvSpPr>
        <xdr:cNvPr id="522" name="災害復旧事業費該当値テキスト"/>
        <xdr:cNvSpPr txBox="1"/>
      </xdr:nvSpPr>
      <xdr:spPr>
        <a:xfrm>
          <a:off x="16370300" y="548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82,521</a:t>
          </a:r>
          <a:endParaRPr kumimoji="1" lang="ja-JP" altLang="en-US" sz="1000" b="1">
            <a:solidFill>
              <a:srgbClr val="FF0000"/>
            </a:solidFill>
            <a:latin typeface="ＭＳ Ｐゴシック"/>
          </a:endParaRPr>
        </a:p>
      </xdr:txBody>
    </xdr:sp>
    <xdr:clientData/>
  </xdr:oneCellAnchor>
  <xdr:twoCellAnchor>
    <xdr:from>
      <xdr:col>22</xdr:col>
      <xdr:colOff>314325</xdr:colOff>
      <xdr:row>29</xdr:row>
      <xdr:rowOff>109855</xdr:rowOff>
    </xdr:from>
    <xdr:to>
      <xdr:col>22</xdr:col>
      <xdr:colOff>415925</xdr:colOff>
      <xdr:row>30</xdr:row>
      <xdr:rowOff>40005</xdr:rowOff>
    </xdr:to>
    <xdr:sp macro="" textlink="">
      <xdr:nvSpPr>
        <xdr:cNvPr id="523" name="円/楕円 522"/>
        <xdr:cNvSpPr/>
      </xdr:nvSpPr>
      <xdr:spPr>
        <a:xfrm>
          <a:off x="15430500" y="50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28</xdr:row>
      <xdr:rowOff>56532</xdr:rowOff>
    </xdr:from>
    <xdr:ext cx="599010" cy="259045"/>
    <xdr:sp macro="" textlink="">
      <xdr:nvSpPr>
        <xdr:cNvPr id="524" name="テキスト ボックス 523"/>
        <xdr:cNvSpPr txBox="1"/>
      </xdr:nvSpPr>
      <xdr:spPr>
        <a:xfrm>
          <a:off x="15181794" y="485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125,850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54039</xdr:rowOff>
    </xdr:from>
    <xdr:to>
      <xdr:col>21</xdr:col>
      <xdr:colOff>212725</xdr:colOff>
      <xdr:row>35</xdr:row>
      <xdr:rowOff>155639</xdr:rowOff>
    </xdr:to>
    <xdr:sp macro="" textlink="">
      <xdr:nvSpPr>
        <xdr:cNvPr id="525" name="円/楕円 524"/>
        <xdr:cNvSpPr/>
      </xdr:nvSpPr>
      <xdr:spPr>
        <a:xfrm>
          <a:off x="14541500" y="605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716</xdr:rowOff>
    </xdr:from>
    <xdr:ext cx="534377" cy="259045"/>
    <xdr:sp macro="" textlink="">
      <xdr:nvSpPr>
        <xdr:cNvPr id="526" name="テキスト ボックス 525"/>
        <xdr:cNvSpPr txBox="1"/>
      </xdr:nvSpPr>
      <xdr:spPr>
        <a:xfrm>
          <a:off x="14325111" y="5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49,245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19736</xdr:rowOff>
    </xdr:from>
    <xdr:to>
      <xdr:col>20</xdr:col>
      <xdr:colOff>9525</xdr:colOff>
      <xdr:row>36</xdr:row>
      <xdr:rowOff>121336</xdr:rowOff>
    </xdr:to>
    <xdr:sp macro="" textlink="">
      <xdr:nvSpPr>
        <xdr:cNvPr id="527" name="円/楕円 526"/>
        <xdr:cNvSpPr/>
      </xdr:nvSpPr>
      <xdr:spPr>
        <a:xfrm>
          <a:off x="13652500" y="61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137863</xdr:rowOff>
    </xdr:from>
    <xdr:ext cx="534377" cy="259045"/>
    <xdr:sp macro="" textlink="">
      <xdr:nvSpPr>
        <xdr:cNvPr id="528" name="テキスト ボックス 527"/>
        <xdr:cNvSpPr txBox="1"/>
      </xdr:nvSpPr>
      <xdr:spPr>
        <a:xfrm>
          <a:off x="13436111" y="59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140589</xdr:rowOff>
    </xdr:from>
    <xdr:to>
      <xdr:col>18</xdr:col>
      <xdr:colOff>492125</xdr:colOff>
      <xdr:row>39</xdr:row>
      <xdr:rowOff>70739</xdr:rowOff>
    </xdr:to>
    <xdr:sp macro="" textlink="">
      <xdr:nvSpPr>
        <xdr:cNvPr id="529" name="円/楕円 528"/>
        <xdr:cNvSpPr/>
      </xdr:nvSpPr>
      <xdr:spPr>
        <a:xfrm>
          <a:off x="12763500" y="665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61866</xdr:rowOff>
    </xdr:from>
    <xdr:ext cx="469744" cy="259045"/>
    <xdr:sp macro="" textlink="">
      <xdr:nvSpPr>
        <xdr:cNvPr id="530" name="テキスト ボックス 529"/>
        <xdr:cNvSpPr txBox="1"/>
      </xdr:nvSpPr>
      <xdr:spPr>
        <a:xfrm>
          <a:off x="12579427" y="67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90" name="直線コネクタ 58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91" name="テキスト ボックス 59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3" name="テキスト ボックス 59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4" name="直線コネクタ 59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5" name="テキスト ボックス 59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9" name="直線コネクタ 598"/>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600"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601" name="直線コネクタ 600"/>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602"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603" name="直線コネクタ 602"/>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50557</xdr:rowOff>
    </xdr:from>
    <xdr:to>
      <xdr:col>23</xdr:col>
      <xdr:colOff>517525</xdr:colOff>
      <xdr:row>75</xdr:row>
      <xdr:rowOff>80624</xdr:rowOff>
    </xdr:to>
    <xdr:cxnSp macro="">
      <xdr:nvCxnSpPr>
        <xdr:cNvPr id="604" name="直線コネクタ 603"/>
        <xdr:cNvCxnSpPr/>
      </xdr:nvCxnSpPr>
      <xdr:spPr>
        <a:xfrm flipV="1">
          <a:off x="15481300" y="12909307"/>
          <a:ext cx="838200" cy="3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56257</xdr:rowOff>
    </xdr:from>
    <xdr:ext cx="534377" cy="259045"/>
    <xdr:sp macro="" textlink="">
      <xdr:nvSpPr>
        <xdr:cNvPr id="605" name="公債費平均値テキスト"/>
        <xdr:cNvSpPr txBox="1"/>
      </xdr:nvSpPr>
      <xdr:spPr>
        <a:xfrm>
          <a:off x="16370300" y="1291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6" name="フローチャート : 判断 605"/>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53689</xdr:rowOff>
    </xdr:from>
    <xdr:to>
      <xdr:col>22</xdr:col>
      <xdr:colOff>365125</xdr:colOff>
      <xdr:row>75</xdr:row>
      <xdr:rowOff>80624</xdr:rowOff>
    </xdr:to>
    <xdr:cxnSp macro="">
      <xdr:nvCxnSpPr>
        <xdr:cNvPr id="607" name="直線コネクタ 606"/>
        <xdr:cNvCxnSpPr/>
      </xdr:nvCxnSpPr>
      <xdr:spPr>
        <a:xfrm>
          <a:off x="14592300" y="12912439"/>
          <a:ext cx="889000" cy="2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8" name="フローチャート : 判断 607"/>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23996</xdr:rowOff>
    </xdr:from>
    <xdr:ext cx="534377" cy="259045"/>
    <xdr:sp macro="" textlink="">
      <xdr:nvSpPr>
        <xdr:cNvPr id="609" name="テキスト ボックス 608"/>
        <xdr:cNvSpPr txBox="1"/>
      </xdr:nvSpPr>
      <xdr:spPr>
        <a:xfrm>
          <a:off x="15214111" y="1305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12433</xdr:rowOff>
    </xdr:from>
    <xdr:to>
      <xdr:col>21</xdr:col>
      <xdr:colOff>161925</xdr:colOff>
      <xdr:row>75</xdr:row>
      <xdr:rowOff>53689</xdr:rowOff>
    </xdr:to>
    <xdr:cxnSp macro="">
      <xdr:nvCxnSpPr>
        <xdr:cNvPr id="610" name="直線コネクタ 609"/>
        <xdr:cNvCxnSpPr/>
      </xdr:nvCxnSpPr>
      <xdr:spPr>
        <a:xfrm>
          <a:off x="13703300" y="12871183"/>
          <a:ext cx="889000" cy="4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11" name="フローチャート : 判断 610"/>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3736</xdr:rowOff>
    </xdr:from>
    <xdr:ext cx="534377" cy="259045"/>
    <xdr:sp macro="" textlink="">
      <xdr:nvSpPr>
        <xdr:cNvPr id="612" name="テキスト ボックス 611"/>
        <xdr:cNvSpPr txBox="1"/>
      </xdr:nvSpPr>
      <xdr:spPr>
        <a:xfrm>
          <a:off x="14325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160525</xdr:rowOff>
    </xdr:from>
    <xdr:to>
      <xdr:col>19</xdr:col>
      <xdr:colOff>644525</xdr:colOff>
      <xdr:row>75</xdr:row>
      <xdr:rowOff>12433</xdr:rowOff>
    </xdr:to>
    <xdr:cxnSp macro="">
      <xdr:nvCxnSpPr>
        <xdr:cNvPr id="613" name="直線コネクタ 612"/>
        <xdr:cNvCxnSpPr/>
      </xdr:nvCxnSpPr>
      <xdr:spPr>
        <a:xfrm>
          <a:off x="12814300" y="12847825"/>
          <a:ext cx="889000" cy="2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4" name="フローチャート : 判断 613"/>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162082</xdr:rowOff>
    </xdr:from>
    <xdr:ext cx="534377" cy="259045"/>
    <xdr:sp macro="" textlink="">
      <xdr:nvSpPr>
        <xdr:cNvPr id="615" name="テキスト ボックス 614"/>
        <xdr:cNvSpPr txBox="1"/>
      </xdr:nvSpPr>
      <xdr:spPr>
        <a:xfrm>
          <a:off x="13436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6" name="フローチャート : 判断 615"/>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149463</xdr:rowOff>
    </xdr:from>
    <xdr:ext cx="534377" cy="259045"/>
    <xdr:sp macro="" textlink="">
      <xdr:nvSpPr>
        <xdr:cNvPr id="617" name="テキスト ボックス 616"/>
        <xdr:cNvSpPr txBox="1"/>
      </xdr:nvSpPr>
      <xdr:spPr>
        <a:xfrm>
          <a:off x="12547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171207</xdr:rowOff>
    </xdr:from>
    <xdr:to>
      <xdr:col>23</xdr:col>
      <xdr:colOff>568325</xdr:colOff>
      <xdr:row>75</xdr:row>
      <xdr:rowOff>101357</xdr:rowOff>
    </xdr:to>
    <xdr:sp macro="" textlink="">
      <xdr:nvSpPr>
        <xdr:cNvPr id="623" name="円/楕円 622"/>
        <xdr:cNvSpPr/>
      </xdr:nvSpPr>
      <xdr:spPr>
        <a:xfrm>
          <a:off x="16268700" y="1285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22634</xdr:rowOff>
    </xdr:from>
    <xdr:ext cx="534377" cy="259045"/>
    <xdr:sp macro="" textlink="">
      <xdr:nvSpPr>
        <xdr:cNvPr id="624" name="公債費該当値テキスト"/>
        <xdr:cNvSpPr txBox="1"/>
      </xdr:nvSpPr>
      <xdr:spPr>
        <a:xfrm>
          <a:off x="16370300" y="127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85,598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29824</xdr:rowOff>
    </xdr:from>
    <xdr:to>
      <xdr:col>22</xdr:col>
      <xdr:colOff>415925</xdr:colOff>
      <xdr:row>75</xdr:row>
      <xdr:rowOff>131424</xdr:rowOff>
    </xdr:to>
    <xdr:sp macro="" textlink="">
      <xdr:nvSpPr>
        <xdr:cNvPr id="625" name="円/楕円 624"/>
        <xdr:cNvSpPr/>
      </xdr:nvSpPr>
      <xdr:spPr>
        <a:xfrm>
          <a:off x="15430500" y="1288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147951</xdr:rowOff>
    </xdr:from>
    <xdr:ext cx="534377" cy="259045"/>
    <xdr:sp macro="" textlink="">
      <xdr:nvSpPr>
        <xdr:cNvPr id="626" name="テキスト ボックス 625"/>
        <xdr:cNvSpPr txBox="1"/>
      </xdr:nvSpPr>
      <xdr:spPr>
        <a:xfrm>
          <a:off x="15214111" y="126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80,337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2889</xdr:rowOff>
    </xdr:from>
    <xdr:to>
      <xdr:col>21</xdr:col>
      <xdr:colOff>212725</xdr:colOff>
      <xdr:row>75</xdr:row>
      <xdr:rowOff>104489</xdr:rowOff>
    </xdr:to>
    <xdr:sp macro="" textlink="">
      <xdr:nvSpPr>
        <xdr:cNvPr id="627" name="円/楕円 626"/>
        <xdr:cNvSpPr/>
      </xdr:nvSpPr>
      <xdr:spPr>
        <a:xfrm>
          <a:off x="14541500" y="1286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121016</xdr:rowOff>
    </xdr:from>
    <xdr:ext cx="534377" cy="259045"/>
    <xdr:sp macro="" textlink="">
      <xdr:nvSpPr>
        <xdr:cNvPr id="628" name="テキスト ボックス 627"/>
        <xdr:cNvSpPr txBox="1"/>
      </xdr:nvSpPr>
      <xdr:spPr>
        <a:xfrm>
          <a:off x="14325111" y="126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85,050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133083</xdr:rowOff>
    </xdr:from>
    <xdr:to>
      <xdr:col>20</xdr:col>
      <xdr:colOff>9525</xdr:colOff>
      <xdr:row>75</xdr:row>
      <xdr:rowOff>63233</xdr:rowOff>
    </xdr:to>
    <xdr:sp macro="" textlink="">
      <xdr:nvSpPr>
        <xdr:cNvPr id="629" name="円/楕円 628"/>
        <xdr:cNvSpPr/>
      </xdr:nvSpPr>
      <xdr:spPr>
        <a:xfrm>
          <a:off x="13652500" y="128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79760</xdr:rowOff>
    </xdr:from>
    <xdr:ext cx="534377" cy="259045"/>
    <xdr:sp macro="" textlink="">
      <xdr:nvSpPr>
        <xdr:cNvPr id="630" name="テキスト ボックス 629"/>
        <xdr:cNvSpPr txBox="1"/>
      </xdr:nvSpPr>
      <xdr:spPr>
        <a:xfrm>
          <a:off x="13436111" y="125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92,269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109725</xdr:rowOff>
    </xdr:from>
    <xdr:to>
      <xdr:col>18</xdr:col>
      <xdr:colOff>492125</xdr:colOff>
      <xdr:row>75</xdr:row>
      <xdr:rowOff>39875</xdr:rowOff>
    </xdr:to>
    <xdr:sp macro="" textlink="">
      <xdr:nvSpPr>
        <xdr:cNvPr id="631" name="円/楕円 630"/>
        <xdr:cNvSpPr/>
      </xdr:nvSpPr>
      <xdr:spPr>
        <a:xfrm>
          <a:off x="12763500" y="1279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56402</xdr:rowOff>
    </xdr:from>
    <xdr:ext cx="534377" cy="259045"/>
    <xdr:sp macro="" textlink="">
      <xdr:nvSpPr>
        <xdr:cNvPr id="632" name="テキスト ボックス 631"/>
        <xdr:cNvSpPr txBox="1"/>
      </xdr:nvSpPr>
      <xdr:spPr>
        <a:xfrm>
          <a:off x="12547111" y="125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3" name="直線コネクタ 64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4" name="テキスト ボックス 64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5" name="直線コネクタ 64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6" name="テキスト ボックス 64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7" name="直線コネクタ 64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8" name="テキスト ボックス 64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9" name="直線コネクタ 64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0" name="テキスト ボックス 64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4" name="直線コネクタ 653"/>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5"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6" name="直線コネクタ 655"/>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7"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8" name="直線コネクタ 657"/>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59155</xdr:rowOff>
    </xdr:from>
    <xdr:to>
      <xdr:col>23</xdr:col>
      <xdr:colOff>517525</xdr:colOff>
      <xdr:row>98</xdr:row>
      <xdr:rowOff>76740</xdr:rowOff>
    </xdr:to>
    <xdr:cxnSp macro="">
      <xdr:nvCxnSpPr>
        <xdr:cNvPr id="659" name="直線コネクタ 658"/>
        <xdr:cNvCxnSpPr/>
      </xdr:nvCxnSpPr>
      <xdr:spPr>
        <a:xfrm>
          <a:off x="15481300" y="16861255"/>
          <a:ext cx="838200" cy="1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60"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61" name="フローチャート : 判断 660"/>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12393</xdr:rowOff>
    </xdr:from>
    <xdr:to>
      <xdr:col>22</xdr:col>
      <xdr:colOff>365125</xdr:colOff>
      <xdr:row>98</xdr:row>
      <xdr:rowOff>59155</xdr:rowOff>
    </xdr:to>
    <xdr:cxnSp macro="">
      <xdr:nvCxnSpPr>
        <xdr:cNvPr id="662" name="直線コネクタ 661"/>
        <xdr:cNvCxnSpPr/>
      </xdr:nvCxnSpPr>
      <xdr:spPr>
        <a:xfrm>
          <a:off x="14592300" y="16643043"/>
          <a:ext cx="889000" cy="2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63" name="フローチャート : 判断 662"/>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4" name="テキスト ボックス 663"/>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123634</xdr:rowOff>
    </xdr:from>
    <xdr:to>
      <xdr:col>21</xdr:col>
      <xdr:colOff>161925</xdr:colOff>
      <xdr:row>97</xdr:row>
      <xdr:rowOff>12393</xdr:rowOff>
    </xdr:to>
    <xdr:cxnSp macro="">
      <xdr:nvCxnSpPr>
        <xdr:cNvPr id="665" name="直線コネクタ 664"/>
        <xdr:cNvCxnSpPr/>
      </xdr:nvCxnSpPr>
      <xdr:spPr>
        <a:xfrm>
          <a:off x="13703300" y="16582834"/>
          <a:ext cx="889000" cy="6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6" name="フローチャート : 判断 665"/>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119770</xdr:rowOff>
    </xdr:from>
    <xdr:ext cx="599010" cy="259045"/>
    <xdr:sp macro="" textlink="">
      <xdr:nvSpPr>
        <xdr:cNvPr id="667" name="テキスト ボックス 666"/>
        <xdr:cNvSpPr txBox="1"/>
      </xdr:nvSpPr>
      <xdr:spPr>
        <a:xfrm>
          <a:off x="14292794" y="1675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123634</xdr:rowOff>
    </xdr:from>
    <xdr:to>
      <xdr:col>19</xdr:col>
      <xdr:colOff>644525</xdr:colOff>
      <xdr:row>98</xdr:row>
      <xdr:rowOff>27586</xdr:rowOff>
    </xdr:to>
    <xdr:cxnSp macro="">
      <xdr:nvCxnSpPr>
        <xdr:cNvPr id="668" name="直線コネクタ 667"/>
        <xdr:cNvCxnSpPr/>
      </xdr:nvCxnSpPr>
      <xdr:spPr>
        <a:xfrm flipV="1">
          <a:off x="12814300" y="16582834"/>
          <a:ext cx="889000" cy="24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9" name="フローチャート : 判断 668"/>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88068</xdr:rowOff>
    </xdr:from>
    <xdr:ext cx="534377" cy="259045"/>
    <xdr:sp macro="" textlink="">
      <xdr:nvSpPr>
        <xdr:cNvPr id="670" name="テキスト ボックス 669"/>
        <xdr:cNvSpPr txBox="1"/>
      </xdr:nvSpPr>
      <xdr:spPr>
        <a:xfrm>
          <a:off x="13436111"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71" name="フローチャート : 判断 670"/>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89326</xdr:rowOff>
    </xdr:from>
    <xdr:ext cx="534377" cy="259045"/>
    <xdr:sp macro="" textlink="">
      <xdr:nvSpPr>
        <xdr:cNvPr id="672" name="テキスト ボックス 671"/>
        <xdr:cNvSpPr txBox="1"/>
      </xdr:nvSpPr>
      <xdr:spPr>
        <a:xfrm>
          <a:off x="12547111" y="1689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25940</xdr:rowOff>
    </xdr:from>
    <xdr:to>
      <xdr:col>23</xdr:col>
      <xdr:colOff>568325</xdr:colOff>
      <xdr:row>98</xdr:row>
      <xdr:rowOff>127540</xdr:rowOff>
    </xdr:to>
    <xdr:sp macro="" textlink="">
      <xdr:nvSpPr>
        <xdr:cNvPr id="678" name="円/楕円 677"/>
        <xdr:cNvSpPr/>
      </xdr:nvSpPr>
      <xdr:spPr>
        <a:xfrm>
          <a:off x="16268700" y="1682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125498</xdr:rowOff>
    </xdr:from>
    <xdr:ext cx="534377" cy="259045"/>
    <xdr:sp macro="" textlink="">
      <xdr:nvSpPr>
        <xdr:cNvPr id="679" name="積立金該当値テキスト"/>
        <xdr:cNvSpPr txBox="1"/>
      </xdr:nvSpPr>
      <xdr:spPr>
        <a:xfrm>
          <a:off x="16370300" y="1675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27,542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8355</xdr:rowOff>
    </xdr:from>
    <xdr:to>
      <xdr:col>22</xdr:col>
      <xdr:colOff>415925</xdr:colOff>
      <xdr:row>98</xdr:row>
      <xdr:rowOff>109955</xdr:rowOff>
    </xdr:to>
    <xdr:sp macro="" textlink="">
      <xdr:nvSpPr>
        <xdr:cNvPr id="680" name="円/楕円 679"/>
        <xdr:cNvSpPr/>
      </xdr:nvSpPr>
      <xdr:spPr>
        <a:xfrm>
          <a:off x="15430500" y="168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101082</xdr:rowOff>
    </xdr:from>
    <xdr:ext cx="534377" cy="259045"/>
    <xdr:sp macro="" textlink="">
      <xdr:nvSpPr>
        <xdr:cNvPr id="681" name="テキスト ボックス 680"/>
        <xdr:cNvSpPr txBox="1"/>
      </xdr:nvSpPr>
      <xdr:spPr>
        <a:xfrm>
          <a:off x="15214111" y="1690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35,234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133043</xdr:rowOff>
    </xdr:from>
    <xdr:to>
      <xdr:col>21</xdr:col>
      <xdr:colOff>212725</xdr:colOff>
      <xdr:row>97</xdr:row>
      <xdr:rowOff>63193</xdr:rowOff>
    </xdr:to>
    <xdr:sp macro="" textlink="">
      <xdr:nvSpPr>
        <xdr:cNvPr id="682" name="円/楕円 681"/>
        <xdr:cNvSpPr/>
      </xdr:nvSpPr>
      <xdr:spPr>
        <a:xfrm>
          <a:off x="14541500" y="1659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79720</xdr:rowOff>
    </xdr:from>
    <xdr:ext cx="599010" cy="259045"/>
    <xdr:sp macro="" textlink="">
      <xdr:nvSpPr>
        <xdr:cNvPr id="683" name="テキスト ボックス 682"/>
        <xdr:cNvSpPr txBox="1"/>
      </xdr:nvSpPr>
      <xdr:spPr>
        <a:xfrm>
          <a:off x="14292794" y="1636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130,690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72834</xdr:rowOff>
    </xdr:from>
    <xdr:to>
      <xdr:col>20</xdr:col>
      <xdr:colOff>9525</xdr:colOff>
      <xdr:row>97</xdr:row>
      <xdr:rowOff>2984</xdr:rowOff>
    </xdr:to>
    <xdr:sp macro="" textlink="">
      <xdr:nvSpPr>
        <xdr:cNvPr id="684" name="円/楕円 683"/>
        <xdr:cNvSpPr/>
      </xdr:nvSpPr>
      <xdr:spPr>
        <a:xfrm>
          <a:off x="13652500" y="1653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19511</xdr:rowOff>
    </xdr:from>
    <xdr:ext cx="599010" cy="259045"/>
    <xdr:sp macro="" textlink="">
      <xdr:nvSpPr>
        <xdr:cNvPr id="685" name="テキスト ボックス 684"/>
        <xdr:cNvSpPr txBox="1"/>
      </xdr:nvSpPr>
      <xdr:spPr>
        <a:xfrm>
          <a:off x="13403794" y="1630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157,028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148236</xdr:rowOff>
    </xdr:from>
    <xdr:to>
      <xdr:col>18</xdr:col>
      <xdr:colOff>492125</xdr:colOff>
      <xdr:row>98</xdr:row>
      <xdr:rowOff>78386</xdr:rowOff>
    </xdr:to>
    <xdr:sp macro="" textlink="">
      <xdr:nvSpPr>
        <xdr:cNvPr id="686" name="円/楕円 685"/>
        <xdr:cNvSpPr/>
      </xdr:nvSpPr>
      <xdr:spPr>
        <a:xfrm>
          <a:off x="12763500" y="1677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94913</xdr:rowOff>
    </xdr:from>
    <xdr:ext cx="534377" cy="259045"/>
    <xdr:sp macro="" textlink="">
      <xdr:nvSpPr>
        <xdr:cNvPr id="687" name="テキスト ボックス 686"/>
        <xdr:cNvSpPr txBox="1"/>
      </xdr:nvSpPr>
      <xdr:spPr>
        <a:xfrm>
          <a:off x="12547111" y="1655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8" name="直線コネクタ 69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9" name="テキスト ボックス 69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0" name="直線コネクタ 69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1" name="テキスト ボックス 70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2" name="直線コネクタ 70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3" name="テキスト ボックス 70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4" name="直線コネクタ 70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5" name="テキスト ボックス 70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6" name="直線コネクタ 70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7" name="テキスト ボックス 70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11" name="直線コネクタ 710"/>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3" name="直線コネクタ 71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4"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5" name="直線コネクタ 714"/>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90043</xdr:rowOff>
    </xdr:from>
    <xdr:to>
      <xdr:col>32</xdr:col>
      <xdr:colOff>187325</xdr:colOff>
      <xdr:row>39</xdr:row>
      <xdr:rowOff>44450</xdr:rowOff>
    </xdr:to>
    <xdr:cxnSp macro="">
      <xdr:nvCxnSpPr>
        <xdr:cNvPr id="716" name="直線コネクタ 715"/>
        <xdr:cNvCxnSpPr/>
      </xdr:nvCxnSpPr>
      <xdr:spPr>
        <a:xfrm flipV="1">
          <a:off x="21323300" y="6262243"/>
          <a:ext cx="838200" cy="46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13733</xdr:rowOff>
    </xdr:from>
    <xdr:ext cx="469744" cy="259045"/>
    <xdr:sp macro="" textlink="">
      <xdr:nvSpPr>
        <xdr:cNvPr id="717" name="投資及び出資金平均値テキスト"/>
        <xdr:cNvSpPr txBox="1"/>
      </xdr:nvSpPr>
      <xdr:spPr>
        <a:xfrm>
          <a:off x="22212300" y="6528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8" name="フローチャート : 判断 717"/>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9" name="直線コネクタ 71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20" name="フローチャート : 判断 719"/>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21" name="テキスト ボックス 720"/>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2" name="直線コネクタ 72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23" name="フローチャート : 判断 722"/>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4" name="テキスト ボックス 723"/>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5" name="直線コネクタ 72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6" name="フローチャート : 判断 725"/>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7" name="テキスト ボックス 726"/>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8" name="フローチャート : 判断 727"/>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9" name="テキスト ボックス 728"/>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39243</xdr:rowOff>
    </xdr:from>
    <xdr:to>
      <xdr:col>32</xdr:col>
      <xdr:colOff>238125</xdr:colOff>
      <xdr:row>36</xdr:row>
      <xdr:rowOff>140843</xdr:rowOff>
    </xdr:to>
    <xdr:sp macro="" textlink="">
      <xdr:nvSpPr>
        <xdr:cNvPr id="735" name="円/楕円 734"/>
        <xdr:cNvSpPr/>
      </xdr:nvSpPr>
      <xdr:spPr>
        <a:xfrm>
          <a:off x="22110700" y="62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62120</xdr:rowOff>
    </xdr:from>
    <xdr:ext cx="469744" cy="259045"/>
    <xdr:sp macro="" textlink="">
      <xdr:nvSpPr>
        <xdr:cNvPr id="736" name="投資及び出資金該当値テキスト"/>
        <xdr:cNvSpPr txBox="1"/>
      </xdr:nvSpPr>
      <xdr:spPr>
        <a:xfrm>
          <a:off x="22212300" y="606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7" name="円/楕円 73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8" name="テキスト ボックス 73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9" name="円/楕円 73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0" name="テキスト ボックス 73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1" name="円/楕円 74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2" name="テキスト ボックス 74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3" name="円/楕円 74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4" name="テキスト ボックス 74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8" name="テキスト ボックス 75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8" name="直線コネクタ 767"/>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71"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72" name="直線コネクタ 771"/>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101524</xdr:rowOff>
    </xdr:from>
    <xdr:to>
      <xdr:col>32</xdr:col>
      <xdr:colOff>187325</xdr:colOff>
      <xdr:row>57</xdr:row>
      <xdr:rowOff>141148</xdr:rowOff>
    </xdr:to>
    <xdr:cxnSp macro="">
      <xdr:nvCxnSpPr>
        <xdr:cNvPr id="773" name="直線コネクタ 772"/>
        <xdr:cNvCxnSpPr/>
      </xdr:nvCxnSpPr>
      <xdr:spPr>
        <a:xfrm>
          <a:off x="21323300" y="9702724"/>
          <a:ext cx="838200" cy="2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118533</xdr:rowOff>
    </xdr:from>
    <xdr:ext cx="469744" cy="259045"/>
    <xdr:sp macro="" textlink="">
      <xdr:nvSpPr>
        <xdr:cNvPr id="774" name="貸付金平均値テキスト"/>
        <xdr:cNvSpPr txBox="1"/>
      </xdr:nvSpPr>
      <xdr:spPr>
        <a:xfrm>
          <a:off x="22212300" y="9891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5" name="フローチャート : 判断 774"/>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101524</xdr:rowOff>
    </xdr:from>
    <xdr:to>
      <xdr:col>31</xdr:col>
      <xdr:colOff>34925</xdr:colOff>
      <xdr:row>57</xdr:row>
      <xdr:rowOff>23038</xdr:rowOff>
    </xdr:to>
    <xdr:cxnSp macro="">
      <xdr:nvCxnSpPr>
        <xdr:cNvPr id="776" name="直線コネクタ 775"/>
        <xdr:cNvCxnSpPr/>
      </xdr:nvCxnSpPr>
      <xdr:spPr>
        <a:xfrm flipV="1">
          <a:off x="20434300" y="9702724"/>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7" name="フローチャート : 判断 776"/>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84472</xdr:rowOff>
    </xdr:from>
    <xdr:ext cx="469744" cy="259045"/>
    <xdr:sp macro="" textlink="">
      <xdr:nvSpPr>
        <xdr:cNvPr id="778" name="テキスト ボックス 777"/>
        <xdr:cNvSpPr txBox="1"/>
      </xdr:nvSpPr>
      <xdr:spPr>
        <a:xfrm>
          <a:off x="21088427" y="100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23038</xdr:rowOff>
    </xdr:from>
    <xdr:to>
      <xdr:col>29</xdr:col>
      <xdr:colOff>517525</xdr:colOff>
      <xdr:row>57</xdr:row>
      <xdr:rowOff>37592</xdr:rowOff>
    </xdr:to>
    <xdr:cxnSp macro="">
      <xdr:nvCxnSpPr>
        <xdr:cNvPr id="779" name="直線コネクタ 778"/>
        <xdr:cNvCxnSpPr/>
      </xdr:nvCxnSpPr>
      <xdr:spPr>
        <a:xfrm flipV="1">
          <a:off x="19545300" y="9795688"/>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80" name="フローチャート : 判断 779"/>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36466</xdr:rowOff>
    </xdr:from>
    <xdr:ext cx="469744" cy="259045"/>
    <xdr:sp macro="" textlink="">
      <xdr:nvSpPr>
        <xdr:cNvPr id="781" name="テキスト ボックス 780"/>
        <xdr:cNvSpPr txBox="1"/>
      </xdr:nvSpPr>
      <xdr:spPr>
        <a:xfrm>
          <a:off x="20199427" y="998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37592</xdr:rowOff>
    </xdr:from>
    <xdr:to>
      <xdr:col>28</xdr:col>
      <xdr:colOff>314325</xdr:colOff>
      <xdr:row>57</xdr:row>
      <xdr:rowOff>123851</xdr:rowOff>
    </xdr:to>
    <xdr:cxnSp macro="">
      <xdr:nvCxnSpPr>
        <xdr:cNvPr id="782" name="直線コネクタ 781"/>
        <xdr:cNvCxnSpPr/>
      </xdr:nvCxnSpPr>
      <xdr:spPr>
        <a:xfrm flipV="1">
          <a:off x="18656300" y="9810242"/>
          <a:ext cx="889000" cy="8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83" name="フローチャート : 判断 782"/>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33494</xdr:rowOff>
    </xdr:from>
    <xdr:ext cx="469744" cy="259045"/>
    <xdr:sp macro="" textlink="">
      <xdr:nvSpPr>
        <xdr:cNvPr id="784" name="テキスト ボックス 783"/>
        <xdr:cNvSpPr txBox="1"/>
      </xdr:nvSpPr>
      <xdr:spPr>
        <a:xfrm>
          <a:off x="19310427" y="997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5" name="フローチャート : 判断 784"/>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4615</xdr:rowOff>
    </xdr:from>
    <xdr:ext cx="469744" cy="259045"/>
    <xdr:sp macro="" textlink="">
      <xdr:nvSpPr>
        <xdr:cNvPr id="786" name="テキスト ボックス 785"/>
        <xdr:cNvSpPr txBox="1"/>
      </xdr:nvSpPr>
      <xdr:spPr>
        <a:xfrm>
          <a:off x="18421427" y="994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90348</xdr:rowOff>
    </xdr:from>
    <xdr:to>
      <xdr:col>32</xdr:col>
      <xdr:colOff>238125</xdr:colOff>
      <xdr:row>58</xdr:row>
      <xdr:rowOff>20498</xdr:rowOff>
    </xdr:to>
    <xdr:sp macro="" textlink="">
      <xdr:nvSpPr>
        <xdr:cNvPr id="792" name="円/楕円 791"/>
        <xdr:cNvSpPr/>
      </xdr:nvSpPr>
      <xdr:spPr>
        <a:xfrm>
          <a:off x="22110700" y="986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113225</xdr:rowOff>
    </xdr:from>
    <xdr:ext cx="469744" cy="259045"/>
    <xdr:sp macro="" textlink="">
      <xdr:nvSpPr>
        <xdr:cNvPr id="793" name="貸付金該当値テキスト"/>
        <xdr:cNvSpPr txBox="1"/>
      </xdr:nvSpPr>
      <xdr:spPr>
        <a:xfrm>
          <a:off x="22212300" y="971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3,231</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50724</xdr:rowOff>
    </xdr:from>
    <xdr:to>
      <xdr:col>31</xdr:col>
      <xdr:colOff>85725</xdr:colOff>
      <xdr:row>56</xdr:row>
      <xdr:rowOff>152324</xdr:rowOff>
    </xdr:to>
    <xdr:sp macro="" textlink="">
      <xdr:nvSpPr>
        <xdr:cNvPr id="794" name="円/楕円 793"/>
        <xdr:cNvSpPr/>
      </xdr:nvSpPr>
      <xdr:spPr>
        <a:xfrm>
          <a:off x="21272500" y="965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168851</xdr:rowOff>
    </xdr:from>
    <xdr:ext cx="469744" cy="259045"/>
    <xdr:sp macro="" textlink="">
      <xdr:nvSpPr>
        <xdr:cNvPr id="795" name="テキスト ボックス 794"/>
        <xdr:cNvSpPr txBox="1"/>
      </xdr:nvSpPr>
      <xdr:spPr>
        <a:xfrm>
          <a:off x="21088427" y="942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143688</xdr:rowOff>
    </xdr:from>
    <xdr:to>
      <xdr:col>29</xdr:col>
      <xdr:colOff>568325</xdr:colOff>
      <xdr:row>57</xdr:row>
      <xdr:rowOff>73838</xdr:rowOff>
    </xdr:to>
    <xdr:sp macro="" textlink="">
      <xdr:nvSpPr>
        <xdr:cNvPr id="796" name="円/楕円 795"/>
        <xdr:cNvSpPr/>
      </xdr:nvSpPr>
      <xdr:spPr>
        <a:xfrm>
          <a:off x="20383500" y="974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90365</xdr:rowOff>
    </xdr:from>
    <xdr:ext cx="469744" cy="259045"/>
    <xdr:sp macro="" textlink="">
      <xdr:nvSpPr>
        <xdr:cNvPr id="797" name="テキスト ボックス 796"/>
        <xdr:cNvSpPr txBox="1"/>
      </xdr:nvSpPr>
      <xdr:spPr>
        <a:xfrm>
          <a:off x="20199427" y="952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4,781</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158242</xdr:rowOff>
    </xdr:from>
    <xdr:to>
      <xdr:col>28</xdr:col>
      <xdr:colOff>365125</xdr:colOff>
      <xdr:row>57</xdr:row>
      <xdr:rowOff>88392</xdr:rowOff>
    </xdr:to>
    <xdr:sp macro="" textlink="">
      <xdr:nvSpPr>
        <xdr:cNvPr id="798" name="円/楕円 797"/>
        <xdr:cNvSpPr/>
      </xdr:nvSpPr>
      <xdr:spPr>
        <a:xfrm>
          <a:off x="19494500" y="975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104919</xdr:rowOff>
    </xdr:from>
    <xdr:ext cx="469744" cy="259045"/>
    <xdr:sp macro="" textlink="">
      <xdr:nvSpPr>
        <xdr:cNvPr id="799" name="テキスト ボックス 798"/>
        <xdr:cNvSpPr txBox="1"/>
      </xdr:nvSpPr>
      <xdr:spPr>
        <a:xfrm>
          <a:off x="19310427" y="953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73051</xdr:rowOff>
    </xdr:from>
    <xdr:to>
      <xdr:col>27</xdr:col>
      <xdr:colOff>161925</xdr:colOff>
      <xdr:row>58</xdr:row>
      <xdr:rowOff>3201</xdr:rowOff>
    </xdr:to>
    <xdr:sp macro="" textlink="">
      <xdr:nvSpPr>
        <xdr:cNvPr id="800" name="円/楕円 799"/>
        <xdr:cNvSpPr/>
      </xdr:nvSpPr>
      <xdr:spPr>
        <a:xfrm>
          <a:off x="18605500" y="984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19728</xdr:rowOff>
    </xdr:from>
    <xdr:ext cx="469744" cy="259045"/>
    <xdr:sp macro="" textlink="">
      <xdr:nvSpPr>
        <xdr:cNvPr id="801" name="テキスト ボックス 800"/>
        <xdr:cNvSpPr txBox="1"/>
      </xdr:nvSpPr>
      <xdr:spPr>
        <a:xfrm>
          <a:off x="18421427" y="962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0" name="テキスト ボックス 81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6" name="直線コネクタ 825"/>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7"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8" name="直線コネクタ 827"/>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9"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30" name="直線コネクタ 829"/>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157429</xdr:rowOff>
    </xdr:from>
    <xdr:to>
      <xdr:col>32</xdr:col>
      <xdr:colOff>187325</xdr:colOff>
      <xdr:row>77</xdr:row>
      <xdr:rowOff>41021</xdr:rowOff>
    </xdr:to>
    <xdr:cxnSp macro="">
      <xdr:nvCxnSpPr>
        <xdr:cNvPr id="831" name="直線コネクタ 830"/>
        <xdr:cNvCxnSpPr/>
      </xdr:nvCxnSpPr>
      <xdr:spPr>
        <a:xfrm flipV="1">
          <a:off x="21323300" y="13187629"/>
          <a:ext cx="838200" cy="5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32"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33" name="フローチャート : 判断 832"/>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166523</xdr:rowOff>
    </xdr:from>
    <xdr:to>
      <xdr:col>31</xdr:col>
      <xdr:colOff>34925</xdr:colOff>
      <xdr:row>77</xdr:row>
      <xdr:rowOff>41021</xdr:rowOff>
    </xdr:to>
    <xdr:cxnSp macro="">
      <xdr:nvCxnSpPr>
        <xdr:cNvPr id="834" name="直線コネクタ 833"/>
        <xdr:cNvCxnSpPr/>
      </xdr:nvCxnSpPr>
      <xdr:spPr>
        <a:xfrm>
          <a:off x="20434300" y="13196723"/>
          <a:ext cx="8890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5" name="フローチャート : 判断 834"/>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6" name="テキスト ボックス 835"/>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166523</xdr:rowOff>
    </xdr:from>
    <xdr:to>
      <xdr:col>29</xdr:col>
      <xdr:colOff>517525</xdr:colOff>
      <xdr:row>76</xdr:row>
      <xdr:rowOff>166536</xdr:rowOff>
    </xdr:to>
    <xdr:cxnSp macro="">
      <xdr:nvCxnSpPr>
        <xdr:cNvPr id="837" name="直線コネクタ 836"/>
        <xdr:cNvCxnSpPr/>
      </xdr:nvCxnSpPr>
      <xdr:spPr>
        <a:xfrm flipV="1">
          <a:off x="19545300" y="13196723"/>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8" name="フローチャート : 判断 837"/>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9" name="テキスト ボックス 838"/>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146304</xdr:rowOff>
    </xdr:from>
    <xdr:to>
      <xdr:col>28</xdr:col>
      <xdr:colOff>314325</xdr:colOff>
      <xdr:row>76</xdr:row>
      <xdr:rowOff>166536</xdr:rowOff>
    </xdr:to>
    <xdr:cxnSp macro="">
      <xdr:nvCxnSpPr>
        <xdr:cNvPr id="840" name="直線コネクタ 839"/>
        <xdr:cNvCxnSpPr/>
      </xdr:nvCxnSpPr>
      <xdr:spPr>
        <a:xfrm>
          <a:off x="18656300" y="13176504"/>
          <a:ext cx="8890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41" name="フローチャート : 判断 840"/>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144835</xdr:rowOff>
    </xdr:from>
    <xdr:ext cx="534377" cy="259045"/>
    <xdr:sp macro="" textlink="">
      <xdr:nvSpPr>
        <xdr:cNvPr id="842" name="テキスト ボックス 841"/>
        <xdr:cNvSpPr txBox="1"/>
      </xdr:nvSpPr>
      <xdr:spPr>
        <a:xfrm>
          <a:off x="19278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43" name="フローチャート : 判断 842"/>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4" name="テキスト ボックス 843"/>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106629</xdr:rowOff>
    </xdr:from>
    <xdr:to>
      <xdr:col>32</xdr:col>
      <xdr:colOff>238125</xdr:colOff>
      <xdr:row>77</xdr:row>
      <xdr:rowOff>36779</xdr:rowOff>
    </xdr:to>
    <xdr:sp macro="" textlink="">
      <xdr:nvSpPr>
        <xdr:cNvPr id="850" name="円/楕円 849"/>
        <xdr:cNvSpPr/>
      </xdr:nvSpPr>
      <xdr:spPr>
        <a:xfrm>
          <a:off x="22110700" y="1313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85056</xdr:rowOff>
    </xdr:from>
    <xdr:ext cx="534377" cy="259045"/>
    <xdr:sp macro="" textlink="">
      <xdr:nvSpPr>
        <xdr:cNvPr id="851" name="繰出金該当値テキスト"/>
        <xdr:cNvSpPr txBox="1"/>
      </xdr:nvSpPr>
      <xdr:spPr>
        <a:xfrm>
          <a:off x="22212300" y="1311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61,604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161671</xdr:rowOff>
    </xdr:from>
    <xdr:to>
      <xdr:col>31</xdr:col>
      <xdr:colOff>85725</xdr:colOff>
      <xdr:row>77</xdr:row>
      <xdr:rowOff>91821</xdr:rowOff>
    </xdr:to>
    <xdr:sp macro="" textlink="">
      <xdr:nvSpPr>
        <xdr:cNvPr id="852" name="円/楕円 851"/>
        <xdr:cNvSpPr/>
      </xdr:nvSpPr>
      <xdr:spPr>
        <a:xfrm>
          <a:off x="21272500" y="131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82948</xdr:rowOff>
    </xdr:from>
    <xdr:ext cx="534377" cy="259045"/>
    <xdr:sp macro="" textlink="">
      <xdr:nvSpPr>
        <xdr:cNvPr id="853" name="テキスト ボックス 852"/>
        <xdr:cNvSpPr txBox="1"/>
      </xdr:nvSpPr>
      <xdr:spPr>
        <a:xfrm>
          <a:off x="21056111" y="1328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57,270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115723</xdr:rowOff>
    </xdr:from>
    <xdr:to>
      <xdr:col>29</xdr:col>
      <xdr:colOff>568325</xdr:colOff>
      <xdr:row>77</xdr:row>
      <xdr:rowOff>45873</xdr:rowOff>
    </xdr:to>
    <xdr:sp macro="" textlink="">
      <xdr:nvSpPr>
        <xdr:cNvPr id="854" name="円/楕円 853"/>
        <xdr:cNvSpPr/>
      </xdr:nvSpPr>
      <xdr:spPr>
        <a:xfrm>
          <a:off x="20383500" y="1314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37000</xdr:rowOff>
    </xdr:from>
    <xdr:ext cx="534377" cy="259045"/>
    <xdr:sp macro="" textlink="">
      <xdr:nvSpPr>
        <xdr:cNvPr id="855" name="テキスト ボックス 854"/>
        <xdr:cNvSpPr txBox="1"/>
      </xdr:nvSpPr>
      <xdr:spPr>
        <a:xfrm>
          <a:off x="20167111" y="1323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60,888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115736</xdr:rowOff>
    </xdr:from>
    <xdr:to>
      <xdr:col>28</xdr:col>
      <xdr:colOff>365125</xdr:colOff>
      <xdr:row>77</xdr:row>
      <xdr:rowOff>45886</xdr:rowOff>
    </xdr:to>
    <xdr:sp macro="" textlink="">
      <xdr:nvSpPr>
        <xdr:cNvPr id="856" name="円/楕円 855"/>
        <xdr:cNvSpPr/>
      </xdr:nvSpPr>
      <xdr:spPr>
        <a:xfrm>
          <a:off x="19494500" y="1314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37013</xdr:rowOff>
    </xdr:from>
    <xdr:ext cx="534377" cy="259045"/>
    <xdr:sp macro="" textlink="">
      <xdr:nvSpPr>
        <xdr:cNvPr id="857" name="テキスト ボックス 856"/>
        <xdr:cNvSpPr txBox="1"/>
      </xdr:nvSpPr>
      <xdr:spPr>
        <a:xfrm>
          <a:off x="19278111" y="1323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60,887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95504</xdr:rowOff>
    </xdr:from>
    <xdr:to>
      <xdr:col>27</xdr:col>
      <xdr:colOff>161925</xdr:colOff>
      <xdr:row>77</xdr:row>
      <xdr:rowOff>25654</xdr:rowOff>
    </xdr:to>
    <xdr:sp macro="" textlink="">
      <xdr:nvSpPr>
        <xdr:cNvPr id="858" name="円/楕円 857"/>
        <xdr:cNvSpPr/>
      </xdr:nvSpPr>
      <xdr:spPr>
        <a:xfrm>
          <a:off x="18605500" y="131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16781</xdr:rowOff>
    </xdr:from>
    <xdr:ext cx="534377" cy="259045"/>
    <xdr:sp macro="" textlink="">
      <xdr:nvSpPr>
        <xdr:cNvPr id="859" name="テキスト ボックス 858"/>
        <xdr:cNvSpPr txBox="1"/>
      </xdr:nvSpPr>
      <xdr:spPr>
        <a:xfrm>
          <a:off x="18389111" y="1321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62,480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・普通建設事業費が住民一人当たり</a:t>
          </a:r>
          <a:r>
            <a:rPr kumimoji="1" lang="en-US" altLang="ja-JP" sz="1300">
              <a:solidFill>
                <a:schemeClr val="dk1"/>
              </a:solidFill>
              <a:effectLst/>
              <a:latin typeface="+mn-lt"/>
              <a:ea typeface="+mn-ea"/>
              <a:cs typeface="+mn-cs"/>
            </a:rPr>
            <a:t>404,342</a:t>
          </a:r>
          <a:r>
            <a:rPr kumimoji="1" lang="ja-JP" altLang="ja-JP" sz="1300">
              <a:solidFill>
                <a:schemeClr val="dk1"/>
              </a:solidFill>
              <a:effectLst/>
              <a:latin typeface="+mn-lt"/>
              <a:ea typeface="+mn-ea"/>
              <a:cs typeface="+mn-cs"/>
            </a:rPr>
            <a:t>円となっており、類似団体、東京都、全国の平均と比較しても突出して高い状況である。これは平成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年台風</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号災害からの復興事業が主な要因である。復興事業についてはしばらくは高止まることが見込まれるが、その他の更新整備等は公共施設等総合管理計画に基づき、事業の取捨選択を徹底していくことで、事業費の減少を目指すこととしている。</a:t>
          </a:r>
          <a:endParaRPr lang="ja-JP" altLang="ja-JP" sz="1300">
            <a:effectLst/>
          </a:endParaRPr>
        </a:p>
        <a:p>
          <a:r>
            <a:rPr kumimoji="1" lang="ja-JP" altLang="ja-JP" sz="1300">
              <a:solidFill>
                <a:schemeClr val="dk1"/>
              </a:solidFill>
              <a:effectLst/>
              <a:latin typeface="+mn-lt"/>
              <a:ea typeface="+mn-ea"/>
              <a:cs typeface="+mn-cs"/>
            </a:rPr>
            <a:t>・災害復旧事業についても平成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年台風</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号災害からの復旧事業の影響で、類似団体平均に比べて高い状況であるが、平成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で全て完了している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8,015
7,937
90.76
10,171,548
10,141,633
29,915
3,214,677
8,995,885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123.8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28575</xdr:rowOff>
    </xdr:from>
    <xdr:to>
      <xdr:col>6</xdr:col>
      <xdr:colOff>511175</xdr:colOff>
      <xdr:row>36</xdr:row>
      <xdr:rowOff>66802</xdr:rowOff>
    </xdr:to>
    <xdr:cxnSp macro="">
      <xdr:nvCxnSpPr>
        <xdr:cNvPr id="61" name="直線コネクタ 60"/>
        <xdr:cNvCxnSpPr/>
      </xdr:nvCxnSpPr>
      <xdr:spPr>
        <a:xfrm>
          <a:off x="3797300" y="6200775"/>
          <a:ext cx="838200" cy="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156972</xdr:rowOff>
    </xdr:from>
    <xdr:to>
      <xdr:col>5</xdr:col>
      <xdr:colOff>358775</xdr:colOff>
      <xdr:row>36</xdr:row>
      <xdr:rowOff>28575</xdr:rowOff>
    </xdr:to>
    <xdr:cxnSp macro="">
      <xdr:nvCxnSpPr>
        <xdr:cNvPr id="64" name="直線コネクタ 63"/>
        <xdr:cNvCxnSpPr/>
      </xdr:nvCxnSpPr>
      <xdr:spPr>
        <a:xfrm>
          <a:off x="2908300" y="6157722"/>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66" name="テキスト ボックス 65"/>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156972</xdr:rowOff>
    </xdr:from>
    <xdr:to>
      <xdr:col>4</xdr:col>
      <xdr:colOff>155575</xdr:colOff>
      <xdr:row>36</xdr:row>
      <xdr:rowOff>44196</xdr:rowOff>
    </xdr:to>
    <xdr:cxnSp macro="">
      <xdr:nvCxnSpPr>
        <xdr:cNvPr id="67" name="直線コネクタ 66"/>
        <xdr:cNvCxnSpPr/>
      </xdr:nvCxnSpPr>
      <xdr:spPr>
        <a:xfrm flipV="1">
          <a:off x="2019300" y="6157722"/>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109872</xdr:rowOff>
    </xdr:from>
    <xdr:ext cx="469744" cy="259045"/>
    <xdr:sp macro="" textlink="">
      <xdr:nvSpPr>
        <xdr:cNvPr id="69" name="テキスト ボックス 68"/>
        <xdr:cNvSpPr txBox="1"/>
      </xdr:nvSpPr>
      <xdr:spPr>
        <a:xfrm>
          <a:off x="2673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17780</xdr:rowOff>
    </xdr:from>
    <xdr:to>
      <xdr:col>2</xdr:col>
      <xdr:colOff>638175</xdr:colOff>
      <xdr:row>36</xdr:row>
      <xdr:rowOff>44196</xdr:rowOff>
    </xdr:to>
    <xdr:cxnSp macro="">
      <xdr:nvCxnSpPr>
        <xdr:cNvPr id="70" name="直線コネクタ 69"/>
        <xdr:cNvCxnSpPr/>
      </xdr:nvCxnSpPr>
      <xdr:spPr>
        <a:xfrm>
          <a:off x="1130300" y="6189980"/>
          <a:ext cx="889000" cy="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143781</xdr:rowOff>
    </xdr:from>
    <xdr:ext cx="469744" cy="259045"/>
    <xdr:sp macro="" textlink="">
      <xdr:nvSpPr>
        <xdr:cNvPr id="72" name="テキスト ボックス 71"/>
        <xdr:cNvSpPr txBox="1"/>
      </xdr:nvSpPr>
      <xdr:spPr>
        <a:xfrm>
          <a:off x="1784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114317</xdr:rowOff>
    </xdr:from>
    <xdr:ext cx="469744" cy="259045"/>
    <xdr:sp macro="" textlink="">
      <xdr:nvSpPr>
        <xdr:cNvPr id="74" name="テキスト ボックス 73"/>
        <xdr:cNvSpPr txBox="1"/>
      </xdr:nvSpPr>
      <xdr:spPr>
        <a:xfrm>
          <a:off x="895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16002</xdr:rowOff>
    </xdr:from>
    <xdr:to>
      <xdr:col>6</xdr:col>
      <xdr:colOff>561975</xdr:colOff>
      <xdr:row>36</xdr:row>
      <xdr:rowOff>117602</xdr:rowOff>
    </xdr:to>
    <xdr:sp macro="" textlink="">
      <xdr:nvSpPr>
        <xdr:cNvPr id="80" name="円/楕円 79"/>
        <xdr:cNvSpPr/>
      </xdr:nvSpPr>
      <xdr:spPr>
        <a:xfrm>
          <a:off x="4584700" y="61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38879</xdr:rowOff>
    </xdr:from>
    <xdr:ext cx="469744" cy="259045"/>
    <xdr:sp macro="" textlink="">
      <xdr:nvSpPr>
        <xdr:cNvPr id="81" name="議会費該当値テキスト"/>
        <xdr:cNvSpPr txBox="1"/>
      </xdr:nvSpPr>
      <xdr:spPr>
        <a:xfrm>
          <a:off x="4686300" y="60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149225</xdr:rowOff>
    </xdr:from>
    <xdr:to>
      <xdr:col>5</xdr:col>
      <xdr:colOff>409575</xdr:colOff>
      <xdr:row>36</xdr:row>
      <xdr:rowOff>79375</xdr:rowOff>
    </xdr:to>
    <xdr:sp macro="" textlink="">
      <xdr:nvSpPr>
        <xdr:cNvPr id="82" name="円/楕円 81"/>
        <xdr:cNvSpPr/>
      </xdr:nvSpPr>
      <xdr:spPr>
        <a:xfrm>
          <a:off x="3746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95902</xdr:rowOff>
    </xdr:from>
    <xdr:ext cx="534377" cy="259045"/>
    <xdr:sp macro="" textlink="">
      <xdr:nvSpPr>
        <xdr:cNvPr id="83" name="テキスト ボックス 82"/>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106172</xdr:rowOff>
    </xdr:from>
    <xdr:to>
      <xdr:col>4</xdr:col>
      <xdr:colOff>206375</xdr:colOff>
      <xdr:row>36</xdr:row>
      <xdr:rowOff>36322</xdr:rowOff>
    </xdr:to>
    <xdr:sp macro="" textlink="">
      <xdr:nvSpPr>
        <xdr:cNvPr id="84" name="円/楕円 83"/>
        <xdr:cNvSpPr/>
      </xdr:nvSpPr>
      <xdr:spPr>
        <a:xfrm>
          <a:off x="2857500" y="61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52849</xdr:rowOff>
    </xdr:from>
    <xdr:ext cx="534377" cy="259045"/>
    <xdr:sp macro="" textlink="">
      <xdr:nvSpPr>
        <xdr:cNvPr id="85" name="テキスト ボックス 84"/>
        <xdr:cNvSpPr txBox="1"/>
      </xdr:nvSpPr>
      <xdr:spPr>
        <a:xfrm>
          <a:off x="2641111" y="58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164846</xdr:rowOff>
    </xdr:from>
    <xdr:to>
      <xdr:col>3</xdr:col>
      <xdr:colOff>3175</xdr:colOff>
      <xdr:row>36</xdr:row>
      <xdr:rowOff>94996</xdr:rowOff>
    </xdr:to>
    <xdr:sp macro="" textlink="">
      <xdr:nvSpPr>
        <xdr:cNvPr id="86" name="円/楕円 85"/>
        <xdr:cNvSpPr/>
      </xdr:nvSpPr>
      <xdr:spPr>
        <a:xfrm>
          <a:off x="196850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111523</xdr:rowOff>
    </xdr:from>
    <xdr:ext cx="534377" cy="259045"/>
    <xdr:sp macro="" textlink="">
      <xdr:nvSpPr>
        <xdr:cNvPr id="87" name="テキスト ボックス 86"/>
        <xdr:cNvSpPr txBox="1"/>
      </xdr:nvSpPr>
      <xdr:spPr>
        <a:xfrm>
          <a:off x="1752111" y="594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138430</xdr:rowOff>
    </xdr:from>
    <xdr:to>
      <xdr:col>1</xdr:col>
      <xdr:colOff>485775</xdr:colOff>
      <xdr:row>36</xdr:row>
      <xdr:rowOff>68580</xdr:rowOff>
    </xdr:to>
    <xdr:sp macro="" textlink="">
      <xdr:nvSpPr>
        <xdr:cNvPr id="88" name="円/楕円 87"/>
        <xdr:cNvSpPr/>
      </xdr:nvSpPr>
      <xdr:spPr>
        <a:xfrm>
          <a:off x="1079500" y="61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85107</xdr:rowOff>
    </xdr:from>
    <xdr:ext cx="534377" cy="259045"/>
    <xdr:sp macro="" textlink="">
      <xdr:nvSpPr>
        <xdr:cNvPr id="89" name="テキスト ボックス 88"/>
        <xdr:cNvSpPr txBox="1"/>
      </xdr:nvSpPr>
      <xdr:spPr>
        <a:xfrm>
          <a:off x="863111" y="591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26832</xdr:rowOff>
    </xdr:from>
    <xdr:to>
      <xdr:col>6</xdr:col>
      <xdr:colOff>511175</xdr:colOff>
      <xdr:row>57</xdr:row>
      <xdr:rowOff>116808</xdr:rowOff>
    </xdr:to>
    <xdr:cxnSp macro="">
      <xdr:nvCxnSpPr>
        <xdr:cNvPr id="120" name="直線コネクタ 119"/>
        <xdr:cNvCxnSpPr/>
      </xdr:nvCxnSpPr>
      <xdr:spPr>
        <a:xfrm flipV="1">
          <a:off x="3797300" y="9799482"/>
          <a:ext cx="838200" cy="8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90246</xdr:rowOff>
    </xdr:from>
    <xdr:ext cx="599010" cy="259045"/>
    <xdr:sp macro="" textlink="">
      <xdr:nvSpPr>
        <xdr:cNvPr id="121" name="総務費平均値テキスト"/>
        <xdr:cNvSpPr txBox="1"/>
      </xdr:nvSpPr>
      <xdr:spPr>
        <a:xfrm>
          <a:off x="4686300" y="9862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4189</xdr:rowOff>
    </xdr:from>
    <xdr:to>
      <xdr:col>5</xdr:col>
      <xdr:colOff>358775</xdr:colOff>
      <xdr:row>57</xdr:row>
      <xdr:rowOff>116808</xdr:rowOff>
    </xdr:to>
    <xdr:cxnSp macro="">
      <xdr:nvCxnSpPr>
        <xdr:cNvPr id="123" name="直線コネクタ 122"/>
        <xdr:cNvCxnSpPr/>
      </xdr:nvCxnSpPr>
      <xdr:spPr>
        <a:xfrm>
          <a:off x="2908300" y="9776839"/>
          <a:ext cx="889000" cy="1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77173</xdr:rowOff>
    </xdr:from>
    <xdr:ext cx="599010" cy="259045"/>
    <xdr:sp macro="" textlink="">
      <xdr:nvSpPr>
        <xdr:cNvPr id="125" name="テキスト ボックス 124"/>
        <xdr:cNvSpPr txBox="1"/>
      </xdr:nvSpPr>
      <xdr:spPr>
        <a:xfrm>
          <a:off x="3497794"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143135</xdr:rowOff>
    </xdr:from>
    <xdr:to>
      <xdr:col>4</xdr:col>
      <xdr:colOff>155575</xdr:colOff>
      <xdr:row>57</xdr:row>
      <xdr:rowOff>4189</xdr:rowOff>
    </xdr:to>
    <xdr:cxnSp macro="">
      <xdr:nvCxnSpPr>
        <xdr:cNvPr id="126" name="直線コネクタ 125"/>
        <xdr:cNvCxnSpPr/>
      </xdr:nvCxnSpPr>
      <xdr:spPr>
        <a:xfrm>
          <a:off x="2019300" y="9744335"/>
          <a:ext cx="889000" cy="3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171368</xdr:rowOff>
    </xdr:from>
    <xdr:ext cx="599010" cy="259045"/>
    <xdr:sp macro="" textlink="">
      <xdr:nvSpPr>
        <xdr:cNvPr id="128" name="テキスト ボックス 127"/>
        <xdr:cNvSpPr txBox="1"/>
      </xdr:nvSpPr>
      <xdr:spPr>
        <a:xfrm>
          <a:off x="2608794" y="9944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143135</xdr:rowOff>
    </xdr:from>
    <xdr:to>
      <xdr:col>2</xdr:col>
      <xdr:colOff>638175</xdr:colOff>
      <xdr:row>57</xdr:row>
      <xdr:rowOff>162868</xdr:rowOff>
    </xdr:to>
    <xdr:cxnSp macro="">
      <xdr:nvCxnSpPr>
        <xdr:cNvPr id="129" name="直線コネクタ 128"/>
        <xdr:cNvCxnSpPr/>
      </xdr:nvCxnSpPr>
      <xdr:spPr>
        <a:xfrm flipV="1">
          <a:off x="1130300" y="9744335"/>
          <a:ext cx="889000" cy="19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106091</xdr:rowOff>
    </xdr:from>
    <xdr:ext cx="599010" cy="259045"/>
    <xdr:sp macro="" textlink="">
      <xdr:nvSpPr>
        <xdr:cNvPr id="131" name="テキスト ボックス 130"/>
        <xdr:cNvSpPr txBox="1"/>
      </xdr:nvSpPr>
      <xdr:spPr>
        <a:xfrm>
          <a:off x="1719794" y="1005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112471</xdr:rowOff>
    </xdr:from>
    <xdr:ext cx="599010" cy="259045"/>
    <xdr:sp macro="" textlink="">
      <xdr:nvSpPr>
        <xdr:cNvPr id="133" name="テキスト ボックス 132"/>
        <xdr:cNvSpPr txBox="1"/>
      </xdr:nvSpPr>
      <xdr:spPr>
        <a:xfrm>
          <a:off x="830794" y="1005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147482</xdr:rowOff>
    </xdr:from>
    <xdr:to>
      <xdr:col>6</xdr:col>
      <xdr:colOff>561975</xdr:colOff>
      <xdr:row>57</xdr:row>
      <xdr:rowOff>77632</xdr:rowOff>
    </xdr:to>
    <xdr:sp macro="" textlink="">
      <xdr:nvSpPr>
        <xdr:cNvPr id="139" name="円/楕円 138"/>
        <xdr:cNvSpPr/>
      </xdr:nvSpPr>
      <xdr:spPr>
        <a:xfrm>
          <a:off x="4584700" y="974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170359</xdr:rowOff>
    </xdr:from>
    <xdr:ext cx="599010" cy="259045"/>
    <xdr:sp macro="" textlink="">
      <xdr:nvSpPr>
        <xdr:cNvPr id="140" name="総務費該当値テキスト"/>
        <xdr:cNvSpPr txBox="1"/>
      </xdr:nvSpPr>
      <xdr:spPr>
        <a:xfrm>
          <a:off x="4686300" y="960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254,123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66008</xdr:rowOff>
    </xdr:from>
    <xdr:to>
      <xdr:col>5</xdr:col>
      <xdr:colOff>409575</xdr:colOff>
      <xdr:row>57</xdr:row>
      <xdr:rowOff>167608</xdr:rowOff>
    </xdr:to>
    <xdr:sp macro="" textlink="">
      <xdr:nvSpPr>
        <xdr:cNvPr id="141" name="円/楕円 140"/>
        <xdr:cNvSpPr/>
      </xdr:nvSpPr>
      <xdr:spPr>
        <a:xfrm>
          <a:off x="3746500" y="983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12685</xdr:rowOff>
    </xdr:from>
    <xdr:ext cx="599010" cy="259045"/>
    <xdr:sp macro="" textlink="">
      <xdr:nvSpPr>
        <xdr:cNvPr id="142" name="テキスト ボックス 141"/>
        <xdr:cNvSpPr txBox="1"/>
      </xdr:nvSpPr>
      <xdr:spPr>
        <a:xfrm>
          <a:off x="3497794" y="9613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199,020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124839</xdr:rowOff>
    </xdr:from>
    <xdr:to>
      <xdr:col>4</xdr:col>
      <xdr:colOff>206375</xdr:colOff>
      <xdr:row>57</xdr:row>
      <xdr:rowOff>54989</xdr:rowOff>
    </xdr:to>
    <xdr:sp macro="" textlink="">
      <xdr:nvSpPr>
        <xdr:cNvPr id="143" name="円/楕円 142"/>
        <xdr:cNvSpPr/>
      </xdr:nvSpPr>
      <xdr:spPr>
        <a:xfrm>
          <a:off x="2857500" y="97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71516</xdr:rowOff>
    </xdr:from>
    <xdr:ext cx="599010" cy="259045"/>
    <xdr:sp macro="" textlink="">
      <xdr:nvSpPr>
        <xdr:cNvPr id="144" name="テキスト ボックス 143"/>
        <xdr:cNvSpPr txBox="1"/>
      </xdr:nvSpPr>
      <xdr:spPr>
        <a:xfrm>
          <a:off x="2608794" y="9501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267,990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92335</xdr:rowOff>
    </xdr:from>
    <xdr:to>
      <xdr:col>3</xdr:col>
      <xdr:colOff>3175</xdr:colOff>
      <xdr:row>57</xdr:row>
      <xdr:rowOff>22485</xdr:rowOff>
    </xdr:to>
    <xdr:sp macro="" textlink="">
      <xdr:nvSpPr>
        <xdr:cNvPr id="145" name="円/楕円 144"/>
        <xdr:cNvSpPr/>
      </xdr:nvSpPr>
      <xdr:spPr>
        <a:xfrm>
          <a:off x="1968500" y="969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39012</xdr:rowOff>
    </xdr:from>
    <xdr:ext cx="599010" cy="259045"/>
    <xdr:sp macro="" textlink="">
      <xdr:nvSpPr>
        <xdr:cNvPr id="146" name="テキスト ボックス 145"/>
        <xdr:cNvSpPr txBox="1"/>
      </xdr:nvSpPr>
      <xdr:spPr>
        <a:xfrm>
          <a:off x="1719794" y="9468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287,896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112068</xdr:rowOff>
    </xdr:from>
    <xdr:to>
      <xdr:col>1</xdr:col>
      <xdr:colOff>485775</xdr:colOff>
      <xdr:row>58</xdr:row>
      <xdr:rowOff>42218</xdr:rowOff>
    </xdr:to>
    <xdr:sp macro="" textlink="">
      <xdr:nvSpPr>
        <xdr:cNvPr id="147" name="円/楕円 146"/>
        <xdr:cNvSpPr/>
      </xdr:nvSpPr>
      <xdr:spPr>
        <a:xfrm>
          <a:off x="1079500" y="988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58745</xdr:rowOff>
    </xdr:from>
    <xdr:ext cx="599010" cy="259045"/>
    <xdr:sp macro="" textlink="">
      <xdr:nvSpPr>
        <xdr:cNvPr id="148" name="テキスト ボックス 147"/>
        <xdr:cNvSpPr txBox="1"/>
      </xdr:nvSpPr>
      <xdr:spPr>
        <a:xfrm>
          <a:off x="830794" y="965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192,706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73</xdr:row>
      <xdr:rowOff>62083</xdr:rowOff>
    </xdr:from>
    <xdr:to>
      <xdr:col>6</xdr:col>
      <xdr:colOff>510540</xdr:colOff>
      <xdr:row>78</xdr:row>
      <xdr:rowOff>129352</xdr:rowOff>
    </xdr:to>
    <xdr:cxnSp macro="">
      <xdr:nvCxnSpPr>
        <xdr:cNvPr id="173" name="直線コネクタ 172"/>
        <xdr:cNvCxnSpPr/>
      </xdr:nvCxnSpPr>
      <xdr:spPr>
        <a:xfrm flipV="1">
          <a:off x="4633595" y="12577933"/>
          <a:ext cx="1270" cy="924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133179</xdr:rowOff>
    </xdr:from>
    <xdr:ext cx="599010" cy="259045"/>
    <xdr:sp macro="" textlink="">
      <xdr:nvSpPr>
        <xdr:cNvPr id="174" name="民生費最小値テキスト"/>
        <xdr:cNvSpPr txBox="1"/>
      </xdr:nvSpPr>
      <xdr:spPr>
        <a:xfrm>
          <a:off x="4686300" y="1350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129352</xdr:rowOff>
    </xdr:from>
    <xdr:to>
      <xdr:col>6</xdr:col>
      <xdr:colOff>600075</xdr:colOff>
      <xdr:row>78</xdr:row>
      <xdr:rowOff>129352</xdr:rowOff>
    </xdr:to>
    <xdr:cxnSp macro="">
      <xdr:nvCxnSpPr>
        <xdr:cNvPr id="175" name="直線コネクタ 174"/>
        <xdr:cNvCxnSpPr/>
      </xdr:nvCxnSpPr>
      <xdr:spPr>
        <a:xfrm>
          <a:off x="4546600" y="1350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8760</xdr:rowOff>
    </xdr:from>
    <xdr:ext cx="599010" cy="259045"/>
    <xdr:sp macro="" textlink="">
      <xdr:nvSpPr>
        <xdr:cNvPr id="176" name="民生費最大値テキスト"/>
        <xdr:cNvSpPr txBox="1"/>
      </xdr:nvSpPr>
      <xdr:spPr>
        <a:xfrm>
          <a:off x="4686300" y="1235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73</xdr:row>
      <xdr:rowOff>62083</xdr:rowOff>
    </xdr:from>
    <xdr:to>
      <xdr:col>6</xdr:col>
      <xdr:colOff>600075</xdr:colOff>
      <xdr:row>73</xdr:row>
      <xdr:rowOff>62083</xdr:rowOff>
    </xdr:to>
    <xdr:cxnSp macro="">
      <xdr:nvCxnSpPr>
        <xdr:cNvPr id="177" name="直線コネクタ 176"/>
        <xdr:cNvCxnSpPr/>
      </xdr:nvCxnSpPr>
      <xdr:spPr>
        <a:xfrm>
          <a:off x="4546600" y="1257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209</xdr:rowOff>
    </xdr:from>
    <xdr:to>
      <xdr:col>6</xdr:col>
      <xdr:colOff>511175</xdr:colOff>
      <xdr:row>75</xdr:row>
      <xdr:rowOff>7478</xdr:rowOff>
    </xdr:to>
    <xdr:cxnSp macro="">
      <xdr:nvCxnSpPr>
        <xdr:cNvPr id="178" name="直線コネクタ 177"/>
        <xdr:cNvCxnSpPr/>
      </xdr:nvCxnSpPr>
      <xdr:spPr>
        <a:xfrm>
          <a:off x="3797300" y="12858959"/>
          <a:ext cx="8382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6337</xdr:rowOff>
    </xdr:from>
    <xdr:ext cx="599010" cy="259045"/>
    <xdr:sp macro="" textlink="">
      <xdr:nvSpPr>
        <xdr:cNvPr id="179" name="民生費平均値テキスト"/>
        <xdr:cNvSpPr txBox="1"/>
      </xdr:nvSpPr>
      <xdr:spPr>
        <a:xfrm>
          <a:off x="4686300" y="1303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27910</xdr:rowOff>
    </xdr:from>
    <xdr:to>
      <xdr:col>6</xdr:col>
      <xdr:colOff>561975</xdr:colOff>
      <xdr:row>76</xdr:row>
      <xdr:rowOff>129510</xdr:rowOff>
    </xdr:to>
    <xdr:sp macro="" textlink="">
      <xdr:nvSpPr>
        <xdr:cNvPr id="180" name="フローチャート : 判断 179"/>
        <xdr:cNvSpPr/>
      </xdr:nvSpPr>
      <xdr:spPr>
        <a:xfrm>
          <a:off x="45847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119972</xdr:rowOff>
    </xdr:from>
    <xdr:to>
      <xdr:col>5</xdr:col>
      <xdr:colOff>358775</xdr:colOff>
      <xdr:row>75</xdr:row>
      <xdr:rowOff>209</xdr:rowOff>
    </xdr:to>
    <xdr:cxnSp macro="">
      <xdr:nvCxnSpPr>
        <xdr:cNvPr id="181" name="直線コネクタ 180"/>
        <xdr:cNvCxnSpPr/>
      </xdr:nvCxnSpPr>
      <xdr:spPr>
        <a:xfrm>
          <a:off x="2908300" y="12807272"/>
          <a:ext cx="889000" cy="5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98814</xdr:rowOff>
    </xdr:from>
    <xdr:to>
      <xdr:col>5</xdr:col>
      <xdr:colOff>409575</xdr:colOff>
      <xdr:row>77</xdr:row>
      <xdr:rowOff>28964</xdr:rowOff>
    </xdr:to>
    <xdr:sp macro="" textlink="">
      <xdr:nvSpPr>
        <xdr:cNvPr id="182" name="フローチャート : 判断 181"/>
        <xdr:cNvSpPr/>
      </xdr:nvSpPr>
      <xdr:spPr>
        <a:xfrm>
          <a:off x="3746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20091</xdr:rowOff>
    </xdr:from>
    <xdr:ext cx="599010" cy="259045"/>
    <xdr:sp macro="" textlink="">
      <xdr:nvSpPr>
        <xdr:cNvPr id="183" name="テキスト ボックス 182"/>
        <xdr:cNvSpPr txBox="1"/>
      </xdr:nvSpPr>
      <xdr:spPr>
        <a:xfrm>
          <a:off x="3497794" y="1322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153912</xdr:rowOff>
    </xdr:from>
    <xdr:to>
      <xdr:col>4</xdr:col>
      <xdr:colOff>155575</xdr:colOff>
      <xdr:row>74</xdr:row>
      <xdr:rowOff>119972</xdr:rowOff>
    </xdr:to>
    <xdr:cxnSp macro="">
      <xdr:nvCxnSpPr>
        <xdr:cNvPr id="184" name="直線コネクタ 183"/>
        <xdr:cNvCxnSpPr/>
      </xdr:nvCxnSpPr>
      <xdr:spPr>
        <a:xfrm>
          <a:off x="2019300" y="12326862"/>
          <a:ext cx="889000" cy="48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109429</xdr:rowOff>
    </xdr:from>
    <xdr:to>
      <xdr:col>4</xdr:col>
      <xdr:colOff>206375</xdr:colOff>
      <xdr:row>77</xdr:row>
      <xdr:rowOff>39579</xdr:rowOff>
    </xdr:to>
    <xdr:sp macro="" textlink="">
      <xdr:nvSpPr>
        <xdr:cNvPr id="185" name="フローチャート : 判断 184"/>
        <xdr:cNvSpPr/>
      </xdr:nvSpPr>
      <xdr:spPr>
        <a:xfrm>
          <a:off x="2857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30706</xdr:rowOff>
    </xdr:from>
    <xdr:ext cx="599010" cy="259045"/>
    <xdr:sp macro="" textlink="">
      <xdr:nvSpPr>
        <xdr:cNvPr id="186" name="テキスト ボックス 185"/>
        <xdr:cNvSpPr txBox="1"/>
      </xdr:nvSpPr>
      <xdr:spPr>
        <a:xfrm>
          <a:off x="2608794" y="1323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153912</xdr:rowOff>
    </xdr:from>
    <xdr:to>
      <xdr:col>2</xdr:col>
      <xdr:colOff>638175</xdr:colOff>
      <xdr:row>75</xdr:row>
      <xdr:rowOff>137315</xdr:rowOff>
    </xdr:to>
    <xdr:cxnSp macro="">
      <xdr:nvCxnSpPr>
        <xdr:cNvPr id="187" name="直線コネクタ 186"/>
        <xdr:cNvCxnSpPr/>
      </xdr:nvCxnSpPr>
      <xdr:spPr>
        <a:xfrm flipV="1">
          <a:off x="1130300" y="12326862"/>
          <a:ext cx="889000" cy="66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47287</xdr:rowOff>
    </xdr:from>
    <xdr:to>
      <xdr:col>3</xdr:col>
      <xdr:colOff>3175</xdr:colOff>
      <xdr:row>77</xdr:row>
      <xdr:rowOff>148887</xdr:rowOff>
    </xdr:to>
    <xdr:sp macro="" textlink="">
      <xdr:nvSpPr>
        <xdr:cNvPr id="188" name="フローチャート : 判断 187"/>
        <xdr:cNvSpPr/>
      </xdr:nvSpPr>
      <xdr:spPr>
        <a:xfrm>
          <a:off x="1968500" y="132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140014</xdr:rowOff>
    </xdr:from>
    <xdr:ext cx="599010" cy="259045"/>
    <xdr:sp macro="" textlink="">
      <xdr:nvSpPr>
        <xdr:cNvPr id="189" name="テキスト ボックス 188"/>
        <xdr:cNvSpPr txBox="1"/>
      </xdr:nvSpPr>
      <xdr:spPr>
        <a:xfrm>
          <a:off x="1719794" y="1334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141684</xdr:rowOff>
    </xdr:from>
    <xdr:to>
      <xdr:col>1</xdr:col>
      <xdr:colOff>485775</xdr:colOff>
      <xdr:row>77</xdr:row>
      <xdr:rowOff>71834</xdr:rowOff>
    </xdr:to>
    <xdr:sp macro="" textlink="">
      <xdr:nvSpPr>
        <xdr:cNvPr id="190" name="フローチャート : 判断 189"/>
        <xdr:cNvSpPr/>
      </xdr:nvSpPr>
      <xdr:spPr>
        <a:xfrm>
          <a:off x="1079500" y="13171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62961</xdr:rowOff>
    </xdr:from>
    <xdr:ext cx="599010" cy="259045"/>
    <xdr:sp macro="" textlink="">
      <xdr:nvSpPr>
        <xdr:cNvPr id="191" name="テキスト ボックス 190"/>
        <xdr:cNvSpPr txBox="1"/>
      </xdr:nvSpPr>
      <xdr:spPr>
        <a:xfrm>
          <a:off x="830794" y="1326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128128</xdr:rowOff>
    </xdr:from>
    <xdr:to>
      <xdr:col>6</xdr:col>
      <xdr:colOff>561975</xdr:colOff>
      <xdr:row>75</xdr:row>
      <xdr:rowOff>58278</xdr:rowOff>
    </xdr:to>
    <xdr:sp macro="" textlink="">
      <xdr:nvSpPr>
        <xdr:cNvPr id="197" name="円/楕円 196"/>
        <xdr:cNvSpPr/>
      </xdr:nvSpPr>
      <xdr:spPr>
        <a:xfrm>
          <a:off x="4584700" y="1281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151005</xdr:rowOff>
    </xdr:from>
    <xdr:ext cx="599010" cy="259045"/>
    <xdr:sp macro="" textlink="">
      <xdr:nvSpPr>
        <xdr:cNvPr id="198" name="民生費該当値テキスト"/>
        <xdr:cNvSpPr txBox="1"/>
      </xdr:nvSpPr>
      <xdr:spPr>
        <a:xfrm>
          <a:off x="4686300" y="1266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194,852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120859</xdr:rowOff>
    </xdr:from>
    <xdr:to>
      <xdr:col>5</xdr:col>
      <xdr:colOff>409575</xdr:colOff>
      <xdr:row>75</xdr:row>
      <xdr:rowOff>51009</xdr:rowOff>
    </xdr:to>
    <xdr:sp macro="" textlink="">
      <xdr:nvSpPr>
        <xdr:cNvPr id="199" name="円/楕円 198"/>
        <xdr:cNvSpPr/>
      </xdr:nvSpPr>
      <xdr:spPr>
        <a:xfrm>
          <a:off x="3746500" y="1280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67536</xdr:rowOff>
    </xdr:from>
    <xdr:ext cx="599010" cy="259045"/>
    <xdr:sp macro="" textlink="">
      <xdr:nvSpPr>
        <xdr:cNvPr id="200" name="テキスト ボックス 199"/>
        <xdr:cNvSpPr txBox="1"/>
      </xdr:nvSpPr>
      <xdr:spPr>
        <a:xfrm>
          <a:off x="3497794" y="1258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195,806</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69172</xdr:rowOff>
    </xdr:from>
    <xdr:to>
      <xdr:col>4</xdr:col>
      <xdr:colOff>206375</xdr:colOff>
      <xdr:row>74</xdr:row>
      <xdr:rowOff>170772</xdr:rowOff>
    </xdr:to>
    <xdr:sp macro="" textlink="">
      <xdr:nvSpPr>
        <xdr:cNvPr id="201" name="円/楕円 200"/>
        <xdr:cNvSpPr/>
      </xdr:nvSpPr>
      <xdr:spPr>
        <a:xfrm>
          <a:off x="2857500" y="1275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15849</xdr:rowOff>
    </xdr:from>
    <xdr:ext cx="599010" cy="259045"/>
    <xdr:sp macro="" textlink="">
      <xdr:nvSpPr>
        <xdr:cNvPr id="202" name="テキスト ボックス 201"/>
        <xdr:cNvSpPr txBox="1"/>
      </xdr:nvSpPr>
      <xdr:spPr>
        <a:xfrm>
          <a:off x="2608794" y="12531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202,589</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103112</xdr:rowOff>
    </xdr:from>
    <xdr:to>
      <xdr:col>3</xdr:col>
      <xdr:colOff>3175</xdr:colOff>
      <xdr:row>72</xdr:row>
      <xdr:rowOff>33262</xdr:rowOff>
    </xdr:to>
    <xdr:sp macro="" textlink="">
      <xdr:nvSpPr>
        <xdr:cNvPr id="203" name="円/楕円 202"/>
        <xdr:cNvSpPr/>
      </xdr:nvSpPr>
      <xdr:spPr>
        <a:xfrm>
          <a:off x="1968500" y="1227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70</xdr:row>
      <xdr:rowOff>49789</xdr:rowOff>
    </xdr:from>
    <xdr:ext cx="599010" cy="259045"/>
    <xdr:sp macro="" textlink="">
      <xdr:nvSpPr>
        <xdr:cNvPr id="204" name="テキスト ボックス 203"/>
        <xdr:cNvSpPr txBox="1"/>
      </xdr:nvSpPr>
      <xdr:spPr>
        <a:xfrm>
          <a:off x="1719794" y="1205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265,635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86515</xdr:rowOff>
    </xdr:from>
    <xdr:to>
      <xdr:col>1</xdr:col>
      <xdr:colOff>485775</xdr:colOff>
      <xdr:row>76</xdr:row>
      <xdr:rowOff>16666</xdr:rowOff>
    </xdr:to>
    <xdr:sp macro="" textlink="">
      <xdr:nvSpPr>
        <xdr:cNvPr id="205" name="円/楕円 204"/>
        <xdr:cNvSpPr/>
      </xdr:nvSpPr>
      <xdr:spPr>
        <a:xfrm>
          <a:off x="1079500" y="129452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33192</xdr:rowOff>
    </xdr:from>
    <xdr:ext cx="599010" cy="259045"/>
    <xdr:sp macro="" textlink="">
      <xdr:nvSpPr>
        <xdr:cNvPr id="206" name="テキスト ボックス 205"/>
        <xdr:cNvSpPr txBox="1"/>
      </xdr:nvSpPr>
      <xdr:spPr>
        <a:xfrm>
          <a:off x="830794" y="1272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8" name="テキスト ボックス 21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94</xdr:row>
      <xdr:rowOff>79759</xdr:rowOff>
    </xdr:from>
    <xdr:to>
      <xdr:col>6</xdr:col>
      <xdr:colOff>510540</xdr:colOff>
      <xdr:row>98</xdr:row>
      <xdr:rowOff>82691</xdr:rowOff>
    </xdr:to>
    <xdr:cxnSp macro="">
      <xdr:nvCxnSpPr>
        <xdr:cNvPr id="228" name="直線コネクタ 227"/>
        <xdr:cNvCxnSpPr/>
      </xdr:nvCxnSpPr>
      <xdr:spPr>
        <a:xfrm flipV="1">
          <a:off x="4633595" y="16196059"/>
          <a:ext cx="1270" cy="68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86518</xdr:rowOff>
    </xdr:from>
    <xdr:ext cx="534377" cy="259045"/>
    <xdr:sp macro="" textlink="">
      <xdr:nvSpPr>
        <xdr:cNvPr id="229" name="衛生費最小値テキスト"/>
        <xdr:cNvSpPr txBox="1"/>
      </xdr:nvSpPr>
      <xdr:spPr>
        <a:xfrm>
          <a:off x="4686300" y="1688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82691</xdr:rowOff>
    </xdr:from>
    <xdr:to>
      <xdr:col>6</xdr:col>
      <xdr:colOff>600075</xdr:colOff>
      <xdr:row>98</xdr:row>
      <xdr:rowOff>82691</xdr:rowOff>
    </xdr:to>
    <xdr:cxnSp macro="">
      <xdr:nvCxnSpPr>
        <xdr:cNvPr id="230" name="直線コネクタ 229"/>
        <xdr:cNvCxnSpPr/>
      </xdr:nvCxnSpPr>
      <xdr:spPr>
        <a:xfrm>
          <a:off x="4546600" y="1688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26436</xdr:rowOff>
    </xdr:from>
    <xdr:ext cx="599010" cy="259045"/>
    <xdr:sp macro="" textlink="">
      <xdr:nvSpPr>
        <xdr:cNvPr id="231" name="衛生費最大値テキスト"/>
        <xdr:cNvSpPr txBox="1"/>
      </xdr:nvSpPr>
      <xdr:spPr>
        <a:xfrm>
          <a:off x="4686300" y="1597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94</xdr:row>
      <xdr:rowOff>79759</xdr:rowOff>
    </xdr:from>
    <xdr:to>
      <xdr:col>6</xdr:col>
      <xdr:colOff>600075</xdr:colOff>
      <xdr:row>94</xdr:row>
      <xdr:rowOff>79759</xdr:rowOff>
    </xdr:to>
    <xdr:cxnSp macro="">
      <xdr:nvCxnSpPr>
        <xdr:cNvPr id="232" name="直線コネクタ 231"/>
        <xdr:cNvCxnSpPr/>
      </xdr:nvCxnSpPr>
      <xdr:spPr>
        <a:xfrm>
          <a:off x="4546600" y="16196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89469</xdr:rowOff>
    </xdr:from>
    <xdr:to>
      <xdr:col>6</xdr:col>
      <xdr:colOff>511175</xdr:colOff>
      <xdr:row>96</xdr:row>
      <xdr:rowOff>155000</xdr:rowOff>
    </xdr:to>
    <xdr:cxnSp macro="">
      <xdr:nvCxnSpPr>
        <xdr:cNvPr id="233" name="直線コネクタ 232"/>
        <xdr:cNvCxnSpPr/>
      </xdr:nvCxnSpPr>
      <xdr:spPr>
        <a:xfrm flipV="1">
          <a:off x="3797300" y="16548669"/>
          <a:ext cx="838200" cy="6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60506</xdr:rowOff>
    </xdr:from>
    <xdr:ext cx="534377" cy="259045"/>
    <xdr:sp macro="" textlink="">
      <xdr:nvSpPr>
        <xdr:cNvPr id="234" name="衛生費平均値テキスト"/>
        <xdr:cNvSpPr txBox="1"/>
      </xdr:nvSpPr>
      <xdr:spPr>
        <a:xfrm>
          <a:off x="4686300" y="16691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82079</xdr:rowOff>
    </xdr:from>
    <xdr:to>
      <xdr:col>6</xdr:col>
      <xdr:colOff>561975</xdr:colOff>
      <xdr:row>98</xdr:row>
      <xdr:rowOff>12229</xdr:rowOff>
    </xdr:to>
    <xdr:sp macro="" textlink="">
      <xdr:nvSpPr>
        <xdr:cNvPr id="235" name="フローチャート : 判断 234"/>
        <xdr:cNvSpPr/>
      </xdr:nvSpPr>
      <xdr:spPr>
        <a:xfrm>
          <a:off x="4584700" y="1671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104439</xdr:rowOff>
    </xdr:from>
    <xdr:to>
      <xdr:col>5</xdr:col>
      <xdr:colOff>358775</xdr:colOff>
      <xdr:row>96</xdr:row>
      <xdr:rowOff>155000</xdr:rowOff>
    </xdr:to>
    <xdr:cxnSp macro="">
      <xdr:nvCxnSpPr>
        <xdr:cNvPr id="236" name="直線コネクタ 235"/>
        <xdr:cNvCxnSpPr/>
      </xdr:nvCxnSpPr>
      <xdr:spPr>
        <a:xfrm>
          <a:off x="2908300" y="15534939"/>
          <a:ext cx="889000" cy="107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98622</xdr:rowOff>
    </xdr:from>
    <xdr:to>
      <xdr:col>5</xdr:col>
      <xdr:colOff>409575</xdr:colOff>
      <xdr:row>98</xdr:row>
      <xdr:rowOff>28772</xdr:rowOff>
    </xdr:to>
    <xdr:sp macro="" textlink="">
      <xdr:nvSpPr>
        <xdr:cNvPr id="237" name="フローチャート : 判断 236"/>
        <xdr:cNvSpPr/>
      </xdr:nvSpPr>
      <xdr:spPr>
        <a:xfrm>
          <a:off x="3746500" y="1672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19899</xdr:rowOff>
    </xdr:from>
    <xdr:ext cx="534377" cy="259045"/>
    <xdr:sp macro="" textlink="">
      <xdr:nvSpPr>
        <xdr:cNvPr id="238" name="テキスト ボックス 237"/>
        <xdr:cNvSpPr txBox="1"/>
      </xdr:nvSpPr>
      <xdr:spPr>
        <a:xfrm>
          <a:off x="3530111" y="1682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104439</xdr:rowOff>
    </xdr:from>
    <xdr:to>
      <xdr:col>4</xdr:col>
      <xdr:colOff>155575</xdr:colOff>
      <xdr:row>91</xdr:row>
      <xdr:rowOff>89664</xdr:rowOff>
    </xdr:to>
    <xdr:cxnSp macro="">
      <xdr:nvCxnSpPr>
        <xdr:cNvPr id="239" name="直線コネクタ 238"/>
        <xdr:cNvCxnSpPr/>
      </xdr:nvCxnSpPr>
      <xdr:spPr>
        <a:xfrm flipV="1">
          <a:off x="2019300" y="15534939"/>
          <a:ext cx="889000" cy="15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97507</xdr:rowOff>
    </xdr:from>
    <xdr:to>
      <xdr:col>4</xdr:col>
      <xdr:colOff>206375</xdr:colOff>
      <xdr:row>98</xdr:row>
      <xdr:rowOff>27657</xdr:rowOff>
    </xdr:to>
    <xdr:sp macro="" textlink="">
      <xdr:nvSpPr>
        <xdr:cNvPr id="240" name="フローチャート : 判断 239"/>
        <xdr:cNvSpPr/>
      </xdr:nvSpPr>
      <xdr:spPr>
        <a:xfrm>
          <a:off x="2857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18784</xdr:rowOff>
    </xdr:from>
    <xdr:ext cx="534377" cy="259045"/>
    <xdr:sp macro="" textlink="">
      <xdr:nvSpPr>
        <xdr:cNvPr id="241" name="テキスト ボックス 240"/>
        <xdr:cNvSpPr txBox="1"/>
      </xdr:nvSpPr>
      <xdr:spPr>
        <a:xfrm>
          <a:off x="2641111" y="1682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89664</xdr:rowOff>
    </xdr:from>
    <xdr:to>
      <xdr:col>2</xdr:col>
      <xdr:colOff>638175</xdr:colOff>
      <xdr:row>95</xdr:row>
      <xdr:rowOff>149456</xdr:rowOff>
    </xdr:to>
    <xdr:cxnSp macro="">
      <xdr:nvCxnSpPr>
        <xdr:cNvPr id="242" name="直線コネクタ 241"/>
        <xdr:cNvCxnSpPr/>
      </xdr:nvCxnSpPr>
      <xdr:spPr>
        <a:xfrm flipV="1">
          <a:off x="1130300" y="15691614"/>
          <a:ext cx="889000" cy="74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109936</xdr:rowOff>
    </xdr:from>
    <xdr:to>
      <xdr:col>3</xdr:col>
      <xdr:colOff>3175</xdr:colOff>
      <xdr:row>98</xdr:row>
      <xdr:rowOff>40086</xdr:rowOff>
    </xdr:to>
    <xdr:sp macro="" textlink="">
      <xdr:nvSpPr>
        <xdr:cNvPr id="243" name="フローチャート : 判断 242"/>
        <xdr:cNvSpPr/>
      </xdr:nvSpPr>
      <xdr:spPr>
        <a:xfrm>
          <a:off x="1968500" y="1674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31213</xdr:rowOff>
    </xdr:from>
    <xdr:ext cx="534377" cy="259045"/>
    <xdr:sp macro="" textlink="">
      <xdr:nvSpPr>
        <xdr:cNvPr id="244" name="テキスト ボックス 243"/>
        <xdr:cNvSpPr txBox="1"/>
      </xdr:nvSpPr>
      <xdr:spPr>
        <a:xfrm>
          <a:off x="1752111" y="1683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122509</xdr:rowOff>
    </xdr:from>
    <xdr:to>
      <xdr:col>1</xdr:col>
      <xdr:colOff>485775</xdr:colOff>
      <xdr:row>98</xdr:row>
      <xdr:rowOff>52659</xdr:rowOff>
    </xdr:to>
    <xdr:sp macro="" textlink="">
      <xdr:nvSpPr>
        <xdr:cNvPr id="245" name="フローチャート : 判断 244"/>
        <xdr:cNvSpPr/>
      </xdr:nvSpPr>
      <xdr:spPr>
        <a:xfrm>
          <a:off x="1079500" y="1675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43786</xdr:rowOff>
    </xdr:from>
    <xdr:ext cx="534377" cy="259045"/>
    <xdr:sp macro="" textlink="">
      <xdr:nvSpPr>
        <xdr:cNvPr id="246" name="テキスト ボックス 245"/>
        <xdr:cNvSpPr txBox="1"/>
      </xdr:nvSpPr>
      <xdr:spPr>
        <a:xfrm>
          <a:off x="863111" y="168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38669</xdr:rowOff>
    </xdr:from>
    <xdr:to>
      <xdr:col>6</xdr:col>
      <xdr:colOff>561975</xdr:colOff>
      <xdr:row>96</xdr:row>
      <xdr:rowOff>140269</xdr:rowOff>
    </xdr:to>
    <xdr:sp macro="" textlink="">
      <xdr:nvSpPr>
        <xdr:cNvPr id="252" name="円/楕円 251"/>
        <xdr:cNvSpPr/>
      </xdr:nvSpPr>
      <xdr:spPr>
        <a:xfrm>
          <a:off x="4584700" y="1649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61546</xdr:rowOff>
    </xdr:from>
    <xdr:ext cx="599010" cy="259045"/>
    <xdr:sp macro="" textlink="">
      <xdr:nvSpPr>
        <xdr:cNvPr id="253" name="衛生費該当値テキスト"/>
        <xdr:cNvSpPr txBox="1"/>
      </xdr:nvSpPr>
      <xdr:spPr>
        <a:xfrm>
          <a:off x="4686300" y="1634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171,973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104200</xdr:rowOff>
    </xdr:from>
    <xdr:to>
      <xdr:col>5</xdr:col>
      <xdr:colOff>409575</xdr:colOff>
      <xdr:row>97</xdr:row>
      <xdr:rowOff>34350</xdr:rowOff>
    </xdr:to>
    <xdr:sp macro="" textlink="">
      <xdr:nvSpPr>
        <xdr:cNvPr id="254" name="円/楕円 253"/>
        <xdr:cNvSpPr/>
      </xdr:nvSpPr>
      <xdr:spPr>
        <a:xfrm>
          <a:off x="3746500" y="165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50877</xdr:rowOff>
    </xdr:from>
    <xdr:ext cx="599010" cy="259045"/>
    <xdr:sp macro="" textlink="">
      <xdr:nvSpPr>
        <xdr:cNvPr id="255" name="テキスト ボックス 254"/>
        <xdr:cNvSpPr txBox="1"/>
      </xdr:nvSpPr>
      <xdr:spPr>
        <a:xfrm>
          <a:off x="3497794" y="16338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143,307</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53639</xdr:rowOff>
    </xdr:from>
    <xdr:to>
      <xdr:col>4</xdr:col>
      <xdr:colOff>206375</xdr:colOff>
      <xdr:row>90</xdr:row>
      <xdr:rowOff>155239</xdr:rowOff>
    </xdr:to>
    <xdr:sp macro="" textlink="">
      <xdr:nvSpPr>
        <xdr:cNvPr id="256" name="円/楕円 255"/>
        <xdr:cNvSpPr/>
      </xdr:nvSpPr>
      <xdr:spPr>
        <a:xfrm>
          <a:off x="2857500" y="1548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316</xdr:rowOff>
    </xdr:from>
    <xdr:ext cx="599010" cy="259045"/>
    <xdr:sp macro="" textlink="">
      <xdr:nvSpPr>
        <xdr:cNvPr id="257" name="テキスト ボックス 256"/>
        <xdr:cNvSpPr txBox="1"/>
      </xdr:nvSpPr>
      <xdr:spPr>
        <a:xfrm>
          <a:off x="2608794" y="1525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615,425</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38864</xdr:rowOff>
    </xdr:from>
    <xdr:to>
      <xdr:col>3</xdr:col>
      <xdr:colOff>3175</xdr:colOff>
      <xdr:row>91</xdr:row>
      <xdr:rowOff>140464</xdr:rowOff>
    </xdr:to>
    <xdr:sp macro="" textlink="">
      <xdr:nvSpPr>
        <xdr:cNvPr id="258" name="円/楕円 257"/>
        <xdr:cNvSpPr/>
      </xdr:nvSpPr>
      <xdr:spPr>
        <a:xfrm>
          <a:off x="1968500" y="1564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156991</xdr:rowOff>
    </xdr:from>
    <xdr:ext cx="599010" cy="259045"/>
    <xdr:sp macro="" textlink="">
      <xdr:nvSpPr>
        <xdr:cNvPr id="259" name="テキスト ボックス 258"/>
        <xdr:cNvSpPr txBox="1"/>
      </xdr:nvSpPr>
      <xdr:spPr>
        <a:xfrm>
          <a:off x="1719794" y="1541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546,888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98656</xdr:rowOff>
    </xdr:from>
    <xdr:to>
      <xdr:col>1</xdr:col>
      <xdr:colOff>485775</xdr:colOff>
      <xdr:row>96</xdr:row>
      <xdr:rowOff>28806</xdr:rowOff>
    </xdr:to>
    <xdr:sp macro="" textlink="">
      <xdr:nvSpPr>
        <xdr:cNvPr id="260" name="円/楕円 259"/>
        <xdr:cNvSpPr/>
      </xdr:nvSpPr>
      <xdr:spPr>
        <a:xfrm>
          <a:off x="1079500" y="163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45333</xdr:rowOff>
    </xdr:from>
    <xdr:ext cx="599010" cy="259045"/>
    <xdr:sp macro="" textlink="">
      <xdr:nvSpPr>
        <xdr:cNvPr id="261" name="テキスト ボックス 260"/>
        <xdr:cNvSpPr txBox="1"/>
      </xdr:nvSpPr>
      <xdr:spPr>
        <a:xfrm>
          <a:off x="830794" y="16161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5" name="直線コネクタ 284"/>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88"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89" name="直線コネクタ 288"/>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120345</xdr:rowOff>
    </xdr:from>
    <xdr:to>
      <xdr:col>15</xdr:col>
      <xdr:colOff>180975</xdr:colOff>
      <xdr:row>33</xdr:row>
      <xdr:rowOff>125831</xdr:rowOff>
    </xdr:to>
    <xdr:cxnSp macro="">
      <xdr:nvCxnSpPr>
        <xdr:cNvPr id="290" name="直線コネクタ 289"/>
        <xdr:cNvCxnSpPr/>
      </xdr:nvCxnSpPr>
      <xdr:spPr>
        <a:xfrm>
          <a:off x="9639300" y="5778195"/>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45381</xdr:rowOff>
    </xdr:from>
    <xdr:ext cx="469744" cy="259045"/>
    <xdr:sp macro="" textlink="">
      <xdr:nvSpPr>
        <xdr:cNvPr id="291" name="労働費平均値テキスト"/>
        <xdr:cNvSpPr txBox="1"/>
      </xdr:nvSpPr>
      <xdr:spPr>
        <a:xfrm>
          <a:off x="10528300" y="6560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2" name="フローチャート : 判断 291"/>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120345</xdr:rowOff>
    </xdr:from>
    <xdr:to>
      <xdr:col>14</xdr:col>
      <xdr:colOff>28575</xdr:colOff>
      <xdr:row>33</xdr:row>
      <xdr:rowOff>122784</xdr:rowOff>
    </xdr:to>
    <xdr:cxnSp macro="">
      <xdr:nvCxnSpPr>
        <xdr:cNvPr id="293" name="直線コネクタ 292"/>
        <xdr:cNvCxnSpPr/>
      </xdr:nvCxnSpPr>
      <xdr:spPr>
        <a:xfrm flipV="1">
          <a:off x="8750300" y="5778195"/>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4" name="フローチャート : 判断 293"/>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148099</xdr:rowOff>
    </xdr:from>
    <xdr:ext cx="469744" cy="259045"/>
    <xdr:sp macro="" textlink="">
      <xdr:nvSpPr>
        <xdr:cNvPr id="295" name="テキスト ボックス 294"/>
        <xdr:cNvSpPr txBox="1"/>
      </xdr:nvSpPr>
      <xdr:spPr>
        <a:xfrm>
          <a:off x="94044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122784</xdr:rowOff>
    </xdr:from>
    <xdr:to>
      <xdr:col>12</xdr:col>
      <xdr:colOff>511175</xdr:colOff>
      <xdr:row>34</xdr:row>
      <xdr:rowOff>23876</xdr:rowOff>
    </xdr:to>
    <xdr:cxnSp macro="">
      <xdr:nvCxnSpPr>
        <xdr:cNvPr id="296" name="直線コネクタ 295"/>
        <xdr:cNvCxnSpPr/>
      </xdr:nvCxnSpPr>
      <xdr:spPr>
        <a:xfrm flipV="1">
          <a:off x="7861300" y="5780634"/>
          <a:ext cx="889000" cy="7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7" name="フローチャート : 判断 296"/>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62984</xdr:rowOff>
    </xdr:from>
    <xdr:ext cx="469744" cy="259045"/>
    <xdr:sp macro="" textlink="">
      <xdr:nvSpPr>
        <xdr:cNvPr id="298" name="テキスト ボックス 297"/>
        <xdr:cNvSpPr txBox="1"/>
      </xdr:nvSpPr>
      <xdr:spPr>
        <a:xfrm>
          <a:off x="8515427" y="65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96266</xdr:rowOff>
    </xdr:from>
    <xdr:to>
      <xdr:col>11</xdr:col>
      <xdr:colOff>307975</xdr:colOff>
      <xdr:row>34</xdr:row>
      <xdr:rowOff>23876</xdr:rowOff>
    </xdr:to>
    <xdr:cxnSp macro="">
      <xdr:nvCxnSpPr>
        <xdr:cNvPr id="299" name="直線コネクタ 298"/>
        <xdr:cNvCxnSpPr/>
      </xdr:nvCxnSpPr>
      <xdr:spPr>
        <a:xfrm>
          <a:off x="6972300" y="5582666"/>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0" name="フローチャート : 判断 299"/>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33266</xdr:rowOff>
    </xdr:from>
    <xdr:ext cx="469744" cy="259045"/>
    <xdr:sp macro="" textlink="">
      <xdr:nvSpPr>
        <xdr:cNvPr id="301" name="テキスト ボックス 300"/>
        <xdr:cNvSpPr txBox="1"/>
      </xdr:nvSpPr>
      <xdr:spPr>
        <a:xfrm>
          <a:off x="7626427"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2" name="フローチャート : 判断 301"/>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12844</xdr:rowOff>
    </xdr:from>
    <xdr:ext cx="469744" cy="259045"/>
    <xdr:sp macro="" textlink="">
      <xdr:nvSpPr>
        <xdr:cNvPr id="303" name="テキスト ボックス 302"/>
        <xdr:cNvSpPr txBox="1"/>
      </xdr:nvSpPr>
      <xdr:spPr>
        <a:xfrm>
          <a:off x="6737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75031</xdr:rowOff>
    </xdr:from>
    <xdr:to>
      <xdr:col>15</xdr:col>
      <xdr:colOff>231775</xdr:colOff>
      <xdr:row>34</xdr:row>
      <xdr:rowOff>5181</xdr:rowOff>
    </xdr:to>
    <xdr:sp macro="" textlink="">
      <xdr:nvSpPr>
        <xdr:cNvPr id="309" name="円/楕円 308"/>
        <xdr:cNvSpPr/>
      </xdr:nvSpPr>
      <xdr:spPr>
        <a:xfrm>
          <a:off x="10426700" y="57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97908</xdr:rowOff>
    </xdr:from>
    <xdr:ext cx="534377" cy="259045"/>
    <xdr:sp macro="" textlink="">
      <xdr:nvSpPr>
        <xdr:cNvPr id="310" name="労働費該当値テキスト"/>
        <xdr:cNvSpPr txBox="1"/>
      </xdr:nvSpPr>
      <xdr:spPr>
        <a:xfrm>
          <a:off x="10528300" y="55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12,432</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69545</xdr:rowOff>
    </xdr:from>
    <xdr:to>
      <xdr:col>14</xdr:col>
      <xdr:colOff>79375</xdr:colOff>
      <xdr:row>33</xdr:row>
      <xdr:rowOff>171145</xdr:rowOff>
    </xdr:to>
    <xdr:sp macro="" textlink="">
      <xdr:nvSpPr>
        <xdr:cNvPr id="311" name="円/楕円 310"/>
        <xdr:cNvSpPr/>
      </xdr:nvSpPr>
      <xdr:spPr>
        <a:xfrm>
          <a:off x="9588500" y="572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16222</xdr:rowOff>
    </xdr:from>
    <xdr:ext cx="534377" cy="259045"/>
    <xdr:sp macro="" textlink="">
      <xdr:nvSpPr>
        <xdr:cNvPr id="312" name="テキスト ボックス 311"/>
        <xdr:cNvSpPr txBox="1"/>
      </xdr:nvSpPr>
      <xdr:spPr>
        <a:xfrm>
          <a:off x="9372111" y="550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12,504</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71984</xdr:rowOff>
    </xdr:from>
    <xdr:to>
      <xdr:col>12</xdr:col>
      <xdr:colOff>561975</xdr:colOff>
      <xdr:row>34</xdr:row>
      <xdr:rowOff>2134</xdr:rowOff>
    </xdr:to>
    <xdr:sp macro="" textlink="">
      <xdr:nvSpPr>
        <xdr:cNvPr id="313" name="円/楕円 312"/>
        <xdr:cNvSpPr/>
      </xdr:nvSpPr>
      <xdr:spPr>
        <a:xfrm>
          <a:off x="8699500" y="57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18661</xdr:rowOff>
    </xdr:from>
    <xdr:ext cx="534377" cy="259045"/>
    <xdr:sp macro="" textlink="">
      <xdr:nvSpPr>
        <xdr:cNvPr id="314" name="テキスト ボックス 313"/>
        <xdr:cNvSpPr txBox="1"/>
      </xdr:nvSpPr>
      <xdr:spPr>
        <a:xfrm>
          <a:off x="8483111" y="550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144526</xdr:rowOff>
    </xdr:from>
    <xdr:to>
      <xdr:col>11</xdr:col>
      <xdr:colOff>358775</xdr:colOff>
      <xdr:row>34</xdr:row>
      <xdr:rowOff>74676</xdr:rowOff>
    </xdr:to>
    <xdr:sp macro="" textlink="">
      <xdr:nvSpPr>
        <xdr:cNvPr id="315" name="円/楕円 314"/>
        <xdr:cNvSpPr/>
      </xdr:nvSpPr>
      <xdr:spPr>
        <a:xfrm>
          <a:off x="7810500" y="580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91203</xdr:rowOff>
    </xdr:from>
    <xdr:ext cx="534377" cy="259045"/>
    <xdr:sp macro="" textlink="">
      <xdr:nvSpPr>
        <xdr:cNvPr id="316" name="テキスト ボックス 315"/>
        <xdr:cNvSpPr txBox="1"/>
      </xdr:nvSpPr>
      <xdr:spPr>
        <a:xfrm>
          <a:off x="7594111" y="557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11,520</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45466</xdr:rowOff>
    </xdr:from>
    <xdr:to>
      <xdr:col>10</xdr:col>
      <xdr:colOff>155575</xdr:colOff>
      <xdr:row>32</xdr:row>
      <xdr:rowOff>147066</xdr:rowOff>
    </xdr:to>
    <xdr:sp macro="" textlink="">
      <xdr:nvSpPr>
        <xdr:cNvPr id="317" name="円/楕円 316"/>
        <xdr:cNvSpPr/>
      </xdr:nvSpPr>
      <xdr:spPr>
        <a:xfrm>
          <a:off x="6921500" y="553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163593</xdr:rowOff>
    </xdr:from>
    <xdr:ext cx="534377" cy="259045"/>
    <xdr:sp macro="" textlink="">
      <xdr:nvSpPr>
        <xdr:cNvPr id="318" name="テキスト ボックス 317"/>
        <xdr:cNvSpPr txBox="1"/>
      </xdr:nvSpPr>
      <xdr:spPr>
        <a:xfrm>
          <a:off x="6705111" y="53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4" name="テキスト ボックス 33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38" name="直線コネクタ 337"/>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39"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0" name="直線コネクタ 339"/>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1"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2" name="直線コネクタ 341"/>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55312</xdr:rowOff>
    </xdr:from>
    <xdr:to>
      <xdr:col>15</xdr:col>
      <xdr:colOff>180975</xdr:colOff>
      <xdr:row>56</xdr:row>
      <xdr:rowOff>96815</xdr:rowOff>
    </xdr:to>
    <xdr:cxnSp macro="">
      <xdr:nvCxnSpPr>
        <xdr:cNvPr id="343" name="直線コネクタ 342"/>
        <xdr:cNvCxnSpPr/>
      </xdr:nvCxnSpPr>
      <xdr:spPr>
        <a:xfrm flipV="1">
          <a:off x="9639300" y="9656512"/>
          <a:ext cx="838200" cy="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69825</xdr:rowOff>
    </xdr:from>
    <xdr:ext cx="534377" cy="259045"/>
    <xdr:sp macro="" textlink="">
      <xdr:nvSpPr>
        <xdr:cNvPr id="344" name="農林水産業費平均値テキスト"/>
        <xdr:cNvSpPr txBox="1"/>
      </xdr:nvSpPr>
      <xdr:spPr>
        <a:xfrm>
          <a:off x="10528300" y="9671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5" name="フローチャート : 判断 344"/>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2020</xdr:rowOff>
    </xdr:from>
    <xdr:to>
      <xdr:col>14</xdr:col>
      <xdr:colOff>28575</xdr:colOff>
      <xdr:row>56</xdr:row>
      <xdr:rowOff>96815</xdr:rowOff>
    </xdr:to>
    <xdr:cxnSp macro="">
      <xdr:nvCxnSpPr>
        <xdr:cNvPr id="346" name="直線コネクタ 345"/>
        <xdr:cNvCxnSpPr/>
      </xdr:nvCxnSpPr>
      <xdr:spPr>
        <a:xfrm>
          <a:off x="8750300" y="9603220"/>
          <a:ext cx="889000" cy="9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7" name="フローチャート : 判断 346"/>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15195</xdr:rowOff>
    </xdr:from>
    <xdr:ext cx="534377" cy="259045"/>
    <xdr:sp macro="" textlink="">
      <xdr:nvSpPr>
        <xdr:cNvPr id="348" name="テキスト ボックス 347"/>
        <xdr:cNvSpPr txBox="1"/>
      </xdr:nvSpPr>
      <xdr:spPr>
        <a:xfrm>
          <a:off x="9372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2020</xdr:rowOff>
    </xdr:from>
    <xdr:to>
      <xdr:col>12</xdr:col>
      <xdr:colOff>511175</xdr:colOff>
      <xdr:row>57</xdr:row>
      <xdr:rowOff>8758</xdr:rowOff>
    </xdr:to>
    <xdr:cxnSp macro="">
      <xdr:nvCxnSpPr>
        <xdr:cNvPr id="349" name="直線コネクタ 348"/>
        <xdr:cNvCxnSpPr/>
      </xdr:nvCxnSpPr>
      <xdr:spPr>
        <a:xfrm flipV="1">
          <a:off x="7861300" y="9603220"/>
          <a:ext cx="889000" cy="17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0" name="フローチャート : 判断 349"/>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19315</xdr:rowOff>
    </xdr:from>
    <xdr:ext cx="534377" cy="259045"/>
    <xdr:sp macro="" textlink="">
      <xdr:nvSpPr>
        <xdr:cNvPr id="351" name="テキスト ボックス 350"/>
        <xdr:cNvSpPr txBox="1"/>
      </xdr:nvSpPr>
      <xdr:spPr>
        <a:xfrm>
          <a:off x="8483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112594</xdr:rowOff>
    </xdr:from>
    <xdr:to>
      <xdr:col>11</xdr:col>
      <xdr:colOff>307975</xdr:colOff>
      <xdr:row>57</xdr:row>
      <xdr:rowOff>8758</xdr:rowOff>
    </xdr:to>
    <xdr:cxnSp macro="">
      <xdr:nvCxnSpPr>
        <xdr:cNvPr id="352" name="直線コネクタ 351"/>
        <xdr:cNvCxnSpPr/>
      </xdr:nvCxnSpPr>
      <xdr:spPr>
        <a:xfrm>
          <a:off x="6972300" y="9713794"/>
          <a:ext cx="889000" cy="6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3" name="フローチャート : 判断 352"/>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4" name="テキスト ボックス 353"/>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5" name="フローチャート : 判断 354"/>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37735</xdr:rowOff>
    </xdr:from>
    <xdr:ext cx="534377" cy="259045"/>
    <xdr:sp macro="" textlink="">
      <xdr:nvSpPr>
        <xdr:cNvPr id="356" name="テキスト ボックス 355"/>
        <xdr:cNvSpPr txBox="1"/>
      </xdr:nvSpPr>
      <xdr:spPr>
        <a:xfrm>
          <a:off x="6705111" y="98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4512</xdr:rowOff>
    </xdr:from>
    <xdr:to>
      <xdr:col>15</xdr:col>
      <xdr:colOff>231775</xdr:colOff>
      <xdr:row>56</xdr:row>
      <xdr:rowOff>106112</xdr:rowOff>
    </xdr:to>
    <xdr:sp macro="" textlink="">
      <xdr:nvSpPr>
        <xdr:cNvPr id="362" name="円/楕円 361"/>
        <xdr:cNvSpPr/>
      </xdr:nvSpPr>
      <xdr:spPr>
        <a:xfrm>
          <a:off x="10426700" y="960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27389</xdr:rowOff>
    </xdr:from>
    <xdr:ext cx="534377" cy="259045"/>
    <xdr:sp macro="" textlink="">
      <xdr:nvSpPr>
        <xdr:cNvPr id="363" name="農林水産業費該当値テキスト"/>
        <xdr:cNvSpPr txBox="1"/>
      </xdr:nvSpPr>
      <xdr:spPr>
        <a:xfrm>
          <a:off x="10528300" y="945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54,766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46015</xdr:rowOff>
    </xdr:from>
    <xdr:to>
      <xdr:col>14</xdr:col>
      <xdr:colOff>79375</xdr:colOff>
      <xdr:row>56</xdr:row>
      <xdr:rowOff>147615</xdr:rowOff>
    </xdr:to>
    <xdr:sp macro="" textlink="">
      <xdr:nvSpPr>
        <xdr:cNvPr id="364" name="円/楕円 363"/>
        <xdr:cNvSpPr/>
      </xdr:nvSpPr>
      <xdr:spPr>
        <a:xfrm>
          <a:off x="9588500" y="964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164142</xdr:rowOff>
    </xdr:from>
    <xdr:ext cx="534377" cy="259045"/>
    <xdr:sp macro="" textlink="">
      <xdr:nvSpPr>
        <xdr:cNvPr id="365" name="テキスト ボックス 364"/>
        <xdr:cNvSpPr txBox="1"/>
      </xdr:nvSpPr>
      <xdr:spPr>
        <a:xfrm>
          <a:off x="9372111" y="942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122670</xdr:rowOff>
    </xdr:from>
    <xdr:to>
      <xdr:col>12</xdr:col>
      <xdr:colOff>561975</xdr:colOff>
      <xdr:row>56</xdr:row>
      <xdr:rowOff>52820</xdr:rowOff>
    </xdr:to>
    <xdr:sp macro="" textlink="">
      <xdr:nvSpPr>
        <xdr:cNvPr id="366" name="円/楕円 365"/>
        <xdr:cNvSpPr/>
      </xdr:nvSpPr>
      <xdr:spPr>
        <a:xfrm>
          <a:off x="8699500" y="955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69347</xdr:rowOff>
    </xdr:from>
    <xdr:ext cx="534377" cy="259045"/>
    <xdr:sp macro="" textlink="">
      <xdr:nvSpPr>
        <xdr:cNvPr id="367" name="テキスト ボックス 366"/>
        <xdr:cNvSpPr txBox="1"/>
      </xdr:nvSpPr>
      <xdr:spPr>
        <a:xfrm>
          <a:off x="8483111" y="932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129408</xdr:rowOff>
    </xdr:from>
    <xdr:to>
      <xdr:col>11</xdr:col>
      <xdr:colOff>358775</xdr:colOff>
      <xdr:row>57</xdr:row>
      <xdr:rowOff>59558</xdr:rowOff>
    </xdr:to>
    <xdr:sp macro="" textlink="">
      <xdr:nvSpPr>
        <xdr:cNvPr id="368" name="円/楕円 367"/>
        <xdr:cNvSpPr/>
      </xdr:nvSpPr>
      <xdr:spPr>
        <a:xfrm>
          <a:off x="7810500" y="973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50685</xdr:rowOff>
    </xdr:from>
    <xdr:ext cx="534377" cy="259045"/>
    <xdr:sp macro="" textlink="">
      <xdr:nvSpPr>
        <xdr:cNvPr id="369" name="テキスト ボックス 368"/>
        <xdr:cNvSpPr txBox="1"/>
      </xdr:nvSpPr>
      <xdr:spPr>
        <a:xfrm>
          <a:off x="7594111" y="982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61794</xdr:rowOff>
    </xdr:from>
    <xdr:to>
      <xdr:col>10</xdr:col>
      <xdr:colOff>155575</xdr:colOff>
      <xdr:row>56</xdr:row>
      <xdr:rowOff>163394</xdr:rowOff>
    </xdr:to>
    <xdr:sp macro="" textlink="">
      <xdr:nvSpPr>
        <xdr:cNvPr id="370" name="円/楕円 369"/>
        <xdr:cNvSpPr/>
      </xdr:nvSpPr>
      <xdr:spPr>
        <a:xfrm>
          <a:off x="6921500" y="966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8471</xdr:rowOff>
    </xdr:from>
    <xdr:ext cx="534377" cy="259045"/>
    <xdr:sp macro="" textlink="">
      <xdr:nvSpPr>
        <xdr:cNvPr id="371" name="テキスト ボックス 370"/>
        <xdr:cNvSpPr txBox="1"/>
      </xdr:nvSpPr>
      <xdr:spPr>
        <a:xfrm>
          <a:off x="6705111" y="943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170853</xdr:rowOff>
    </xdr:from>
    <xdr:to>
      <xdr:col>15</xdr:col>
      <xdr:colOff>180340</xdr:colOff>
      <xdr:row>79</xdr:row>
      <xdr:rowOff>37960</xdr:rowOff>
    </xdr:to>
    <xdr:cxnSp macro="">
      <xdr:nvCxnSpPr>
        <xdr:cNvPr id="395" name="直線コネクタ 394"/>
        <xdr:cNvCxnSpPr/>
      </xdr:nvCxnSpPr>
      <xdr:spPr>
        <a:xfrm flipV="1">
          <a:off x="10475595" y="12343803"/>
          <a:ext cx="1270" cy="1238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41787</xdr:rowOff>
    </xdr:from>
    <xdr:ext cx="378565" cy="259045"/>
    <xdr:sp macro="" textlink="">
      <xdr:nvSpPr>
        <xdr:cNvPr id="396" name="商工費最小値テキスト"/>
        <xdr:cNvSpPr txBox="1"/>
      </xdr:nvSpPr>
      <xdr:spPr>
        <a:xfrm>
          <a:off x="10528300" y="13586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37960</xdr:rowOff>
    </xdr:from>
    <xdr:to>
      <xdr:col>15</xdr:col>
      <xdr:colOff>269875</xdr:colOff>
      <xdr:row>79</xdr:row>
      <xdr:rowOff>37960</xdr:rowOff>
    </xdr:to>
    <xdr:cxnSp macro="">
      <xdr:nvCxnSpPr>
        <xdr:cNvPr id="397" name="直線コネクタ 396"/>
        <xdr:cNvCxnSpPr/>
      </xdr:nvCxnSpPr>
      <xdr:spPr>
        <a:xfrm>
          <a:off x="10388600" y="13582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117530</xdr:rowOff>
    </xdr:from>
    <xdr:ext cx="534377" cy="259045"/>
    <xdr:sp macro="" textlink="">
      <xdr:nvSpPr>
        <xdr:cNvPr id="398" name="商工費最大値テキスト"/>
        <xdr:cNvSpPr txBox="1"/>
      </xdr:nvSpPr>
      <xdr:spPr>
        <a:xfrm>
          <a:off x="10528300" y="1211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71</xdr:row>
      <xdr:rowOff>170853</xdr:rowOff>
    </xdr:from>
    <xdr:to>
      <xdr:col>15</xdr:col>
      <xdr:colOff>269875</xdr:colOff>
      <xdr:row>71</xdr:row>
      <xdr:rowOff>170853</xdr:rowOff>
    </xdr:to>
    <xdr:cxnSp macro="">
      <xdr:nvCxnSpPr>
        <xdr:cNvPr id="399" name="直線コネクタ 398"/>
        <xdr:cNvCxnSpPr/>
      </xdr:nvCxnSpPr>
      <xdr:spPr>
        <a:xfrm>
          <a:off x="10388600" y="1234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46736</xdr:rowOff>
    </xdr:from>
    <xdr:to>
      <xdr:col>15</xdr:col>
      <xdr:colOff>180975</xdr:colOff>
      <xdr:row>74</xdr:row>
      <xdr:rowOff>80797</xdr:rowOff>
    </xdr:to>
    <xdr:cxnSp macro="">
      <xdr:nvCxnSpPr>
        <xdr:cNvPr id="400" name="直線コネクタ 399"/>
        <xdr:cNvCxnSpPr/>
      </xdr:nvCxnSpPr>
      <xdr:spPr>
        <a:xfrm>
          <a:off x="9639300" y="12048236"/>
          <a:ext cx="838200" cy="71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4970</xdr:rowOff>
    </xdr:from>
    <xdr:ext cx="534377" cy="259045"/>
    <xdr:sp macro="" textlink="">
      <xdr:nvSpPr>
        <xdr:cNvPr id="401" name="商工費平均値テキスト"/>
        <xdr:cNvSpPr txBox="1"/>
      </xdr:nvSpPr>
      <xdr:spPr>
        <a:xfrm>
          <a:off x="10528300" y="13206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26543</xdr:rowOff>
    </xdr:from>
    <xdr:to>
      <xdr:col>15</xdr:col>
      <xdr:colOff>231775</xdr:colOff>
      <xdr:row>77</xdr:row>
      <xdr:rowOff>128143</xdr:rowOff>
    </xdr:to>
    <xdr:sp macro="" textlink="">
      <xdr:nvSpPr>
        <xdr:cNvPr id="402" name="フローチャート : 判断 401"/>
        <xdr:cNvSpPr/>
      </xdr:nvSpPr>
      <xdr:spPr>
        <a:xfrm>
          <a:off x="10426700" y="1322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46736</xdr:rowOff>
    </xdr:from>
    <xdr:to>
      <xdr:col>14</xdr:col>
      <xdr:colOff>28575</xdr:colOff>
      <xdr:row>74</xdr:row>
      <xdr:rowOff>77622</xdr:rowOff>
    </xdr:to>
    <xdr:cxnSp macro="">
      <xdr:nvCxnSpPr>
        <xdr:cNvPr id="403" name="直線コネクタ 402"/>
        <xdr:cNvCxnSpPr/>
      </xdr:nvCxnSpPr>
      <xdr:spPr>
        <a:xfrm flipV="1">
          <a:off x="8750300" y="12048236"/>
          <a:ext cx="889000" cy="71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29998</xdr:rowOff>
    </xdr:from>
    <xdr:to>
      <xdr:col>14</xdr:col>
      <xdr:colOff>79375</xdr:colOff>
      <xdr:row>77</xdr:row>
      <xdr:rowOff>131598</xdr:rowOff>
    </xdr:to>
    <xdr:sp macro="" textlink="">
      <xdr:nvSpPr>
        <xdr:cNvPr id="404" name="フローチャート : 判断 403"/>
        <xdr:cNvSpPr/>
      </xdr:nvSpPr>
      <xdr:spPr>
        <a:xfrm>
          <a:off x="9588500" y="1323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122725</xdr:rowOff>
    </xdr:from>
    <xdr:ext cx="534377" cy="259045"/>
    <xdr:sp macro="" textlink="">
      <xdr:nvSpPr>
        <xdr:cNvPr id="405" name="テキスト ボックス 404"/>
        <xdr:cNvSpPr txBox="1"/>
      </xdr:nvSpPr>
      <xdr:spPr>
        <a:xfrm>
          <a:off x="9372111" y="1332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77622</xdr:rowOff>
    </xdr:from>
    <xdr:to>
      <xdr:col>12</xdr:col>
      <xdr:colOff>511175</xdr:colOff>
      <xdr:row>75</xdr:row>
      <xdr:rowOff>35675</xdr:rowOff>
    </xdr:to>
    <xdr:cxnSp macro="">
      <xdr:nvCxnSpPr>
        <xdr:cNvPr id="406" name="直線コネクタ 405"/>
        <xdr:cNvCxnSpPr/>
      </xdr:nvCxnSpPr>
      <xdr:spPr>
        <a:xfrm flipV="1">
          <a:off x="7861300" y="12764922"/>
          <a:ext cx="889000" cy="12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71540</xdr:rowOff>
    </xdr:from>
    <xdr:to>
      <xdr:col>12</xdr:col>
      <xdr:colOff>561975</xdr:colOff>
      <xdr:row>78</xdr:row>
      <xdr:rowOff>1690</xdr:rowOff>
    </xdr:to>
    <xdr:sp macro="" textlink="">
      <xdr:nvSpPr>
        <xdr:cNvPr id="407" name="フローチャート : 判断 406"/>
        <xdr:cNvSpPr/>
      </xdr:nvSpPr>
      <xdr:spPr>
        <a:xfrm>
          <a:off x="8699500" y="132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164267</xdr:rowOff>
    </xdr:from>
    <xdr:ext cx="534377" cy="259045"/>
    <xdr:sp macro="" textlink="">
      <xdr:nvSpPr>
        <xdr:cNvPr id="408" name="テキスト ボックス 407"/>
        <xdr:cNvSpPr txBox="1"/>
      </xdr:nvSpPr>
      <xdr:spPr>
        <a:xfrm>
          <a:off x="8483111" y="1336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83503</xdr:rowOff>
    </xdr:from>
    <xdr:to>
      <xdr:col>11</xdr:col>
      <xdr:colOff>307975</xdr:colOff>
      <xdr:row>75</xdr:row>
      <xdr:rowOff>35675</xdr:rowOff>
    </xdr:to>
    <xdr:cxnSp macro="">
      <xdr:nvCxnSpPr>
        <xdr:cNvPr id="409" name="直線コネクタ 408"/>
        <xdr:cNvCxnSpPr/>
      </xdr:nvCxnSpPr>
      <xdr:spPr>
        <a:xfrm>
          <a:off x="6972300" y="12770803"/>
          <a:ext cx="889000" cy="1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111455</xdr:rowOff>
    </xdr:from>
    <xdr:to>
      <xdr:col>11</xdr:col>
      <xdr:colOff>358775</xdr:colOff>
      <xdr:row>78</xdr:row>
      <xdr:rowOff>41605</xdr:rowOff>
    </xdr:to>
    <xdr:sp macro="" textlink="">
      <xdr:nvSpPr>
        <xdr:cNvPr id="410" name="フローチャート : 判断 409"/>
        <xdr:cNvSpPr/>
      </xdr:nvSpPr>
      <xdr:spPr>
        <a:xfrm>
          <a:off x="7810500" y="1331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32732</xdr:rowOff>
    </xdr:from>
    <xdr:ext cx="534377" cy="259045"/>
    <xdr:sp macro="" textlink="">
      <xdr:nvSpPr>
        <xdr:cNvPr id="411" name="テキスト ボックス 410"/>
        <xdr:cNvSpPr txBox="1"/>
      </xdr:nvSpPr>
      <xdr:spPr>
        <a:xfrm>
          <a:off x="7594111" y="1340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115012</xdr:rowOff>
    </xdr:from>
    <xdr:to>
      <xdr:col>10</xdr:col>
      <xdr:colOff>155575</xdr:colOff>
      <xdr:row>78</xdr:row>
      <xdr:rowOff>45162</xdr:rowOff>
    </xdr:to>
    <xdr:sp macro="" textlink="">
      <xdr:nvSpPr>
        <xdr:cNvPr id="412" name="フローチャート : 判断 411"/>
        <xdr:cNvSpPr/>
      </xdr:nvSpPr>
      <xdr:spPr>
        <a:xfrm>
          <a:off x="6921500" y="1331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36289</xdr:rowOff>
    </xdr:from>
    <xdr:ext cx="534377" cy="259045"/>
    <xdr:sp macro="" textlink="">
      <xdr:nvSpPr>
        <xdr:cNvPr id="413" name="テキスト ボックス 412"/>
        <xdr:cNvSpPr txBox="1"/>
      </xdr:nvSpPr>
      <xdr:spPr>
        <a:xfrm>
          <a:off x="6705111" y="1340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29997</xdr:rowOff>
    </xdr:from>
    <xdr:to>
      <xdr:col>15</xdr:col>
      <xdr:colOff>231775</xdr:colOff>
      <xdr:row>74</xdr:row>
      <xdr:rowOff>131597</xdr:rowOff>
    </xdr:to>
    <xdr:sp macro="" textlink="">
      <xdr:nvSpPr>
        <xdr:cNvPr id="419" name="円/楕円 418"/>
        <xdr:cNvSpPr/>
      </xdr:nvSpPr>
      <xdr:spPr>
        <a:xfrm>
          <a:off x="10426700" y="1271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52874</xdr:rowOff>
    </xdr:from>
    <xdr:ext cx="534377" cy="259045"/>
    <xdr:sp macro="" textlink="">
      <xdr:nvSpPr>
        <xdr:cNvPr id="420" name="商工費該当値テキスト"/>
        <xdr:cNvSpPr txBox="1"/>
      </xdr:nvSpPr>
      <xdr:spPr>
        <a:xfrm>
          <a:off x="10528300" y="125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64,638</a:t>
          </a:r>
          <a:endParaRPr kumimoji="1" lang="ja-JP" altLang="en-US" sz="1000" b="1">
            <a:solidFill>
              <a:srgbClr val="FF0000"/>
            </a:solidFill>
            <a:latin typeface="ＭＳ Ｐゴシック"/>
          </a:endParaRPr>
        </a:p>
      </xdr:txBody>
    </xdr:sp>
    <xdr:clientData/>
  </xdr:oneCellAnchor>
  <xdr:twoCellAnchor>
    <xdr:from>
      <xdr:col>13</xdr:col>
      <xdr:colOff>663575</xdr:colOff>
      <xdr:row>69</xdr:row>
      <xdr:rowOff>167386</xdr:rowOff>
    </xdr:from>
    <xdr:to>
      <xdr:col>14</xdr:col>
      <xdr:colOff>79375</xdr:colOff>
      <xdr:row>70</xdr:row>
      <xdr:rowOff>97536</xdr:rowOff>
    </xdr:to>
    <xdr:sp macro="" textlink="">
      <xdr:nvSpPr>
        <xdr:cNvPr id="421" name="円/楕円 420"/>
        <xdr:cNvSpPr/>
      </xdr:nvSpPr>
      <xdr:spPr>
        <a:xfrm>
          <a:off x="9588500" y="1199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68</xdr:row>
      <xdr:rowOff>114063</xdr:rowOff>
    </xdr:from>
    <xdr:ext cx="599010" cy="259045"/>
    <xdr:sp macro="" textlink="">
      <xdr:nvSpPr>
        <xdr:cNvPr id="422" name="テキスト ボックス 421"/>
        <xdr:cNvSpPr txBox="1"/>
      </xdr:nvSpPr>
      <xdr:spPr>
        <a:xfrm>
          <a:off x="9339794" y="1177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121,320</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26822</xdr:rowOff>
    </xdr:from>
    <xdr:to>
      <xdr:col>12</xdr:col>
      <xdr:colOff>561975</xdr:colOff>
      <xdr:row>74</xdr:row>
      <xdr:rowOff>128422</xdr:rowOff>
    </xdr:to>
    <xdr:sp macro="" textlink="">
      <xdr:nvSpPr>
        <xdr:cNvPr id="423" name="円/楕円 422"/>
        <xdr:cNvSpPr/>
      </xdr:nvSpPr>
      <xdr:spPr>
        <a:xfrm>
          <a:off x="8699500" y="1271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144949</xdr:rowOff>
    </xdr:from>
    <xdr:ext cx="534377" cy="259045"/>
    <xdr:sp macro="" textlink="">
      <xdr:nvSpPr>
        <xdr:cNvPr id="424" name="テキスト ボックス 423"/>
        <xdr:cNvSpPr txBox="1"/>
      </xdr:nvSpPr>
      <xdr:spPr>
        <a:xfrm>
          <a:off x="8483111" y="1248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64,888</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156325</xdr:rowOff>
    </xdr:from>
    <xdr:to>
      <xdr:col>11</xdr:col>
      <xdr:colOff>358775</xdr:colOff>
      <xdr:row>75</xdr:row>
      <xdr:rowOff>86475</xdr:rowOff>
    </xdr:to>
    <xdr:sp macro="" textlink="">
      <xdr:nvSpPr>
        <xdr:cNvPr id="425" name="円/楕円 424"/>
        <xdr:cNvSpPr/>
      </xdr:nvSpPr>
      <xdr:spPr>
        <a:xfrm>
          <a:off x="7810500" y="128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103002</xdr:rowOff>
    </xdr:from>
    <xdr:ext cx="534377" cy="259045"/>
    <xdr:sp macro="" textlink="">
      <xdr:nvSpPr>
        <xdr:cNvPr id="426" name="テキスト ボックス 425"/>
        <xdr:cNvSpPr txBox="1"/>
      </xdr:nvSpPr>
      <xdr:spPr>
        <a:xfrm>
          <a:off x="7594111" y="1261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54,691</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32703</xdr:rowOff>
    </xdr:from>
    <xdr:to>
      <xdr:col>10</xdr:col>
      <xdr:colOff>155575</xdr:colOff>
      <xdr:row>74</xdr:row>
      <xdr:rowOff>134303</xdr:rowOff>
    </xdr:to>
    <xdr:sp macro="" textlink="">
      <xdr:nvSpPr>
        <xdr:cNvPr id="427" name="円/楕円 426"/>
        <xdr:cNvSpPr/>
      </xdr:nvSpPr>
      <xdr:spPr>
        <a:xfrm>
          <a:off x="6921500" y="1272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150830</xdr:rowOff>
    </xdr:from>
    <xdr:ext cx="534377" cy="259045"/>
    <xdr:sp macro="" textlink="">
      <xdr:nvSpPr>
        <xdr:cNvPr id="428" name="テキスト ボックス 427"/>
        <xdr:cNvSpPr txBox="1"/>
      </xdr:nvSpPr>
      <xdr:spPr>
        <a:xfrm>
          <a:off x="6705111" y="1249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4" name="テキスト ボックス 44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6" name="テキスト ボックス 44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0" name="直線コネクタ 449"/>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1"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2" name="直線コネクタ 451"/>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3"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4" name="直線コネクタ 453"/>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98067</xdr:rowOff>
    </xdr:from>
    <xdr:to>
      <xdr:col>15</xdr:col>
      <xdr:colOff>180975</xdr:colOff>
      <xdr:row>94</xdr:row>
      <xdr:rowOff>61592</xdr:rowOff>
    </xdr:to>
    <xdr:cxnSp macro="">
      <xdr:nvCxnSpPr>
        <xdr:cNvPr id="455" name="直線コネクタ 454"/>
        <xdr:cNvCxnSpPr/>
      </xdr:nvCxnSpPr>
      <xdr:spPr>
        <a:xfrm flipV="1">
          <a:off x="9639300" y="16042917"/>
          <a:ext cx="838200" cy="13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53232</xdr:rowOff>
    </xdr:from>
    <xdr:ext cx="534377" cy="259045"/>
    <xdr:sp macro="" textlink="">
      <xdr:nvSpPr>
        <xdr:cNvPr id="456" name="土木費平均値テキスト"/>
        <xdr:cNvSpPr txBox="1"/>
      </xdr:nvSpPr>
      <xdr:spPr>
        <a:xfrm>
          <a:off x="10528300" y="1651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57" name="フローチャート : 判断 456"/>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61592</xdr:rowOff>
    </xdr:from>
    <xdr:to>
      <xdr:col>14</xdr:col>
      <xdr:colOff>28575</xdr:colOff>
      <xdr:row>95</xdr:row>
      <xdr:rowOff>77197</xdr:rowOff>
    </xdr:to>
    <xdr:cxnSp macro="">
      <xdr:nvCxnSpPr>
        <xdr:cNvPr id="458" name="直線コネクタ 457"/>
        <xdr:cNvCxnSpPr/>
      </xdr:nvCxnSpPr>
      <xdr:spPr>
        <a:xfrm flipV="1">
          <a:off x="8750300" y="16177892"/>
          <a:ext cx="889000" cy="18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59" name="フローチャート : 判断 458"/>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18910</xdr:rowOff>
    </xdr:from>
    <xdr:ext cx="534377" cy="259045"/>
    <xdr:sp macro="" textlink="">
      <xdr:nvSpPr>
        <xdr:cNvPr id="460" name="テキスト ボックス 459"/>
        <xdr:cNvSpPr txBox="1"/>
      </xdr:nvSpPr>
      <xdr:spPr>
        <a:xfrm>
          <a:off x="9372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77197</xdr:rowOff>
    </xdr:from>
    <xdr:to>
      <xdr:col>12</xdr:col>
      <xdr:colOff>511175</xdr:colOff>
      <xdr:row>97</xdr:row>
      <xdr:rowOff>58981</xdr:rowOff>
    </xdr:to>
    <xdr:cxnSp macro="">
      <xdr:nvCxnSpPr>
        <xdr:cNvPr id="461" name="直線コネクタ 460"/>
        <xdr:cNvCxnSpPr/>
      </xdr:nvCxnSpPr>
      <xdr:spPr>
        <a:xfrm flipV="1">
          <a:off x="7861300" y="16364947"/>
          <a:ext cx="889000" cy="32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2" name="フローチャート : 判断 461"/>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11667</xdr:rowOff>
    </xdr:from>
    <xdr:ext cx="534377" cy="259045"/>
    <xdr:sp macro="" textlink="">
      <xdr:nvSpPr>
        <xdr:cNvPr id="463" name="テキスト ボックス 462"/>
        <xdr:cNvSpPr txBox="1"/>
      </xdr:nvSpPr>
      <xdr:spPr>
        <a:xfrm>
          <a:off x="8483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112730</xdr:rowOff>
    </xdr:from>
    <xdr:to>
      <xdr:col>11</xdr:col>
      <xdr:colOff>307975</xdr:colOff>
      <xdr:row>97</xdr:row>
      <xdr:rowOff>58981</xdr:rowOff>
    </xdr:to>
    <xdr:cxnSp macro="">
      <xdr:nvCxnSpPr>
        <xdr:cNvPr id="464" name="直線コネクタ 463"/>
        <xdr:cNvCxnSpPr/>
      </xdr:nvCxnSpPr>
      <xdr:spPr>
        <a:xfrm>
          <a:off x="6972300" y="16571930"/>
          <a:ext cx="889000" cy="11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5" name="フローチャート : 判断 464"/>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32866</xdr:rowOff>
    </xdr:from>
    <xdr:ext cx="534377" cy="259045"/>
    <xdr:sp macro="" textlink="">
      <xdr:nvSpPr>
        <xdr:cNvPr id="466" name="テキスト ボックス 465"/>
        <xdr:cNvSpPr txBox="1"/>
      </xdr:nvSpPr>
      <xdr:spPr>
        <a:xfrm>
          <a:off x="7594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67" name="フローチャート : 判断 466"/>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60309</xdr:rowOff>
    </xdr:from>
    <xdr:ext cx="534377" cy="259045"/>
    <xdr:sp macro="" textlink="">
      <xdr:nvSpPr>
        <xdr:cNvPr id="468" name="テキスト ボックス 467"/>
        <xdr:cNvSpPr txBox="1"/>
      </xdr:nvSpPr>
      <xdr:spPr>
        <a:xfrm>
          <a:off x="6705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47267</xdr:rowOff>
    </xdr:from>
    <xdr:to>
      <xdr:col>15</xdr:col>
      <xdr:colOff>231775</xdr:colOff>
      <xdr:row>93</xdr:row>
      <xdr:rowOff>148867</xdr:rowOff>
    </xdr:to>
    <xdr:sp macro="" textlink="">
      <xdr:nvSpPr>
        <xdr:cNvPr id="474" name="円/楕円 473"/>
        <xdr:cNvSpPr/>
      </xdr:nvSpPr>
      <xdr:spPr>
        <a:xfrm>
          <a:off x="10426700" y="1599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70144</xdr:rowOff>
    </xdr:from>
    <xdr:ext cx="599010" cy="259045"/>
    <xdr:sp macro="" textlink="">
      <xdr:nvSpPr>
        <xdr:cNvPr id="475" name="土木費該当値テキスト"/>
        <xdr:cNvSpPr txBox="1"/>
      </xdr:nvSpPr>
      <xdr:spPr>
        <a:xfrm>
          <a:off x="10528300" y="1584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196,606</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10792</xdr:rowOff>
    </xdr:from>
    <xdr:to>
      <xdr:col>14</xdr:col>
      <xdr:colOff>79375</xdr:colOff>
      <xdr:row>94</xdr:row>
      <xdr:rowOff>112392</xdr:rowOff>
    </xdr:to>
    <xdr:sp macro="" textlink="">
      <xdr:nvSpPr>
        <xdr:cNvPr id="476" name="円/楕円 475"/>
        <xdr:cNvSpPr/>
      </xdr:nvSpPr>
      <xdr:spPr>
        <a:xfrm>
          <a:off x="9588500" y="1612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128919</xdr:rowOff>
    </xdr:from>
    <xdr:ext cx="599010" cy="259045"/>
    <xdr:sp macro="" textlink="">
      <xdr:nvSpPr>
        <xdr:cNvPr id="477" name="テキスト ボックス 476"/>
        <xdr:cNvSpPr txBox="1"/>
      </xdr:nvSpPr>
      <xdr:spPr>
        <a:xfrm>
          <a:off x="9339794" y="1590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167,084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26397</xdr:rowOff>
    </xdr:from>
    <xdr:to>
      <xdr:col>12</xdr:col>
      <xdr:colOff>561975</xdr:colOff>
      <xdr:row>95</xdr:row>
      <xdr:rowOff>127997</xdr:rowOff>
    </xdr:to>
    <xdr:sp macro="" textlink="">
      <xdr:nvSpPr>
        <xdr:cNvPr id="478" name="円/楕円 477"/>
        <xdr:cNvSpPr/>
      </xdr:nvSpPr>
      <xdr:spPr>
        <a:xfrm>
          <a:off x="8699500" y="1631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144524</xdr:rowOff>
    </xdr:from>
    <xdr:ext cx="599010" cy="259045"/>
    <xdr:sp macro="" textlink="">
      <xdr:nvSpPr>
        <xdr:cNvPr id="479" name="テキスト ボックス 478"/>
        <xdr:cNvSpPr txBox="1"/>
      </xdr:nvSpPr>
      <xdr:spPr>
        <a:xfrm>
          <a:off x="8450794" y="1608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126,171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8181</xdr:rowOff>
    </xdr:from>
    <xdr:to>
      <xdr:col>11</xdr:col>
      <xdr:colOff>358775</xdr:colOff>
      <xdr:row>97</xdr:row>
      <xdr:rowOff>109781</xdr:rowOff>
    </xdr:to>
    <xdr:sp macro="" textlink="">
      <xdr:nvSpPr>
        <xdr:cNvPr id="480" name="円/楕円 479"/>
        <xdr:cNvSpPr/>
      </xdr:nvSpPr>
      <xdr:spPr>
        <a:xfrm>
          <a:off x="7810500" y="1663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100908</xdr:rowOff>
    </xdr:from>
    <xdr:ext cx="534377" cy="259045"/>
    <xdr:sp macro="" textlink="">
      <xdr:nvSpPr>
        <xdr:cNvPr id="481" name="テキスト ボックス 480"/>
        <xdr:cNvSpPr txBox="1"/>
      </xdr:nvSpPr>
      <xdr:spPr>
        <a:xfrm>
          <a:off x="7594111" y="1673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55,155</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61930</xdr:rowOff>
    </xdr:from>
    <xdr:to>
      <xdr:col>10</xdr:col>
      <xdr:colOff>155575</xdr:colOff>
      <xdr:row>96</xdr:row>
      <xdr:rowOff>163530</xdr:rowOff>
    </xdr:to>
    <xdr:sp macro="" textlink="">
      <xdr:nvSpPr>
        <xdr:cNvPr id="482" name="円/楕円 481"/>
        <xdr:cNvSpPr/>
      </xdr:nvSpPr>
      <xdr:spPr>
        <a:xfrm>
          <a:off x="6921500" y="165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8607</xdr:rowOff>
    </xdr:from>
    <xdr:ext cx="534377" cy="259045"/>
    <xdr:sp macro="" textlink="">
      <xdr:nvSpPr>
        <xdr:cNvPr id="483" name="テキスト ボックス 482"/>
        <xdr:cNvSpPr txBox="1"/>
      </xdr:nvSpPr>
      <xdr:spPr>
        <a:xfrm>
          <a:off x="6705111" y="1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4" name="テキスト ボックス 49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6" name="テキスト ボックス 49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0" name="テキスト ボックス 49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2" name="テキスト ボックス 50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06" name="直線コネクタ 505"/>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07"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08" name="直線コネクタ 507"/>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09"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0" name="直線コネクタ 509"/>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92700</xdr:rowOff>
    </xdr:from>
    <xdr:to>
      <xdr:col>23</xdr:col>
      <xdr:colOff>517525</xdr:colOff>
      <xdr:row>37</xdr:row>
      <xdr:rowOff>104015</xdr:rowOff>
    </xdr:to>
    <xdr:cxnSp macro="">
      <xdr:nvCxnSpPr>
        <xdr:cNvPr id="511" name="直線コネクタ 510"/>
        <xdr:cNvCxnSpPr/>
      </xdr:nvCxnSpPr>
      <xdr:spPr>
        <a:xfrm>
          <a:off x="15481300" y="5407650"/>
          <a:ext cx="838200" cy="104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123001</xdr:rowOff>
    </xdr:from>
    <xdr:ext cx="534377" cy="259045"/>
    <xdr:sp macro="" textlink="">
      <xdr:nvSpPr>
        <xdr:cNvPr id="512" name="消防費平均値テキスト"/>
        <xdr:cNvSpPr txBox="1"/>
      </xdr:nvSpPr>
      <xdr:spPr>
        <a:xfrm>
          <a:off x="16370300" y="612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3" name="フローチャート : 判断 512"/>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92700</xdr:rowOff>
    </xdr:from>
    <xdr:to>
      <xdr:col>22</xdr:col>
      <xdr:colOff>365125</xdr:colOff>
      <xdr:row>32</xdr:row>
      <xdr:rowOff>165486</xdr:rowOff>
    </xdr:to>
    <xdr:cxnSp macro="">
      <xdr:nvCxnSpPr>
        <xdr:cNvPr id="514" name="直線コネクタ 513"/>
        <xdr:cNvCxnSpPr/>
      </xdr:nvCxnSpPr>
      <xdr:spPr>
        <a:xfrm flipV="1">
          <a:off x="14592300" y="5407650"/>
          <a:ext cx="889000" cy="24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5" name="フローチャート : 判断 514"/>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90987</xdr:rowOff>
    </xdr:from>
    <xdr:ext cx="534377" cy="259045"/>
    <xdr:sp macro="" textlink="">
      <xdr:nvSpPr>
        <xdr:cNvPr id="516" name="テキスト ボックス 515"/>
        <xdr:cNvSpPr txBox="1"/>
      </xdr:nvSpPr>
      <xdr:spPr>
        <a:xfrm>
          <a:off x="15214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165486</xdr:rowOff>
    </xdr:from>
    <xdr:to>
      <xdr:col>21</xdr:col>
      <xdr:colOff>161925</xdr:colOff>
      <xdr:row>37</xdr:row>
      <xdr:rowOff>93249</xdr:rowOff>
    </xdr:to>
    <xdr:cxnSp macro="">
      <xdr:nvCxnSpPr>
        <xdr:cNvPr id="517" name="直線コネクタ 516"/>
        <xdr:cNvCxnSpPr/>
      </xdr:nvCxnSpPr>
      <xdr:spPr>
        <a:xfrm flipV="1">
          <a:off x="13703300" y="5651886"/>
          <a:ext cx="889000" cy="78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18" name="フローチャート : 判断 517"/>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39186</xdr:rowOff>
    </xdr:from>
    <xdr:ext cx="534377" cy="259045"/>
    <xdr:sp macro="" textlink="">
      <xdr:nvSpPr>
        <xdr:cNvPr id="519" name="テキスト ボックス 518"/>
        <xdr:cNvSpPr txBox="1"/>
      </xdr:nvSpPr>
      <xdr:spPr>
        <a:xfrm>
          <a:off x="14325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93249</xdr:rowOff>
    </xdr:from>
    <xdr:to>
      <xdr:col>19</xdr:col>
      <xdr:colOff>644525</xdr:colOff>
      <xdr:row>38</xdr:row>
      <xdr:rowOff>41814</xdr:rowOff>
    </xdr:to>
    <xdr:cxnSp macro="">
      <xdr:nvCxnSpPr>
        <xdr:cNvPr id="520" name="直線コネクタ 519"/>
        <xdr:cNvCxnSpPr/>
      </xdr:nvCxnSpPr>
      <xdr:spPr>
        <a:xfrm flipV="1">
          <a:off x="12814300" y="6436899"/>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1" name="フローチャート : 判断 520"/>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83400</xdr:rowOff>
    </xdr:from>
    <xdr:ext cx="534377" cy="259045"/>
    <xdr:sp macro="" textlink="">
      <xdr:nvSpPr>
        <xdr:cNvPr id="522" name="テキスト ボックス 521"/>
        <xdr:cNvSpPr txBox="1"/>
      </xdr:nvSpPr>
      <xdr:spPr>
        <a:xfrm>
          <a:off x="13436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3" name="フローチャート : 判断 522"/>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134378</xdr:rowOff>
    </xdr:from>
    <xdr:ext cx="534377" cy="259045"/>
    <xdr:sp macro="" textlink="">
      <xdr:nvSpPr>
        <xdr:cNvPr id="524" name="テキスト ボックス 523"/>
        <xdr:cNvSpPr txBox="1"/>
      </xdr:nvSpPr>
      <xdr:spPr>
        <a:xfrm>
          <a:off x="12547111" y="61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53215</xdr:rowOff>
    </xdr:from>
    <xdr:to>
      <xdr:col>23</xdr:col>
      <xdr:colOff>568325</xdr:colOff>
      <xdr:row>37</xdr:row>
      <xdr:rowOff>154815</xdr:rowOff>
    </xdr:to>
    <xdr:sp macro="" textlink="">
      <xdr:nvSpPr>
        <xdr:cNvPr id="530" name="円/楕円 529"/>
        <xdr:cNvSpPr/>
      </xdr:nvSpPr>
      <xdr:spPr>
        <a:xfrm>
          <a:off x="16268700" y="639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31642</xdr:rowOff>
    </xdr:from>
    <xdr:ext cx="534377" cy="259045"/>
    <xdr:sp macro="" textlink="">
      <xdr:nvSpPr>
        <xdr:cNvPr id="531" name="消防費該当値テキスト"/>
        <xdr:cNvSpPr txBox="1"/>
      </xdr:nvSpPr>
      <xdr:spPr>
        <a:xfrm>
          <a:off x="16370300" y="637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29,061</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41900</xdr:rowOff>
    </xdr:from>
    <xdr:to>
      <xdr:col>22</xdr:col>
      <xdr:colOff>415925</xdr:colOff>
      <xdr:row>31</xdr:row>
      <xdr:rowOff>143500</xdr:rowOff>
    </xdr:to>
    <xdr:sp macro="" textlink="">
      <xdr:nvSpPr>
        <xdr:cNvPr id="532" name="円/楕円 531"/>
        <xdr:cNvSpPr/>
      </xdr:nvSpPr>
      <xdr:spPr>
        <a:xfrm>
          <a:off x="15430500" y="53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160027</xdr:rowOff>
    </xdr:from>
    <xdr:ext cx="534377" cy="259045"/>
    <xdr:sp macro="" textlink="">
      <xdr:nvSpPr>
        <xdr:cNvPr id="533" name="テキスト ボックス 532"/>
        <xdr:cNvSpPr txBox="1"/>
      </xdr:nvSpPr>
      <xdr:spPr>
        <a:xfrm>
          <a:off x="15214111" y="513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74,556</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114686</xdr:rowOff>
    </xdr:from>
    <xdr:to>
      <xdr:col>21</xdr:col>
      <xdr:colOff>212725</xdr:colOff>
      <xdr:row>33</xdr:row>
      <xdr:rowOff>44836</xdr:rowOff>
    </xdr:to>
    <xdr:sp macro="" textlink="">
      <xdr:nvSpPr>
        <xdr:cNvPr id="534" name="円/楕円 533"/>
        <xdr:cNvSpPr/>
      </xdr:nvSpPr>
      <xdr:spPr>
        <a:xfrm>
          <a:off x="14541500" y="560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61363</xdr:rowOff>
    </xdr:from>
    <xdr:ext cx="534377" cy="259045"/>
    <xdr:sp macro="" textlink="">
      <xdr:nvSpPr>
        <xdr:cNvPr id="535" name="テキスト ボックス 534"/>
        <xdr:cNvSpPr txBox="1"/>
      </xdr:nvSpPr>
      <xdr:spPr>
        <a:xfrm>
          <a:off x="14325111" y="53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63,872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42449</xdr:rowOff>
    </xdr:from>
    <xdr:to>
      <xdr:col>20</xdr:col>
      <xdr:colOff>9525</xdr:colOff>
      <xdr:row>37</xdr:row>
      <xdr:rowOff>144049</xdr:rowOff>
    </xdr:to>
    <xdr:sp macro="" textlink="">
      <xdr:nvSpPr>
        <xdr:cNvPr id="536" name="円/楕円 535"/>
        <xdr:cNvSpPr/>
      </xdr:nvSpPr>
      <xdr:spPr>
        <a:xfrm>
          <a:off x="13652500" y="63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135176</xdr:rowOff>
    </xdr:from>
    <xdr:ext cx="534377" cy="259045"/>
    <xdr:sp macro="" textlink="">
      <xdr:nvSpPr>
        <xdr:cNvPr id="537" name="テキスト ボックス 536"/>
        <xdr:cNvSpPr txBox="1"/>
      </xdr:nvSpPr>
      <xdr:spPr>
        <a:xfrm>
          <a:off x="13436111" y="647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29,532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162464</xdr:rowOff>
    </xdr:from>
    <xdr:to>
      <xdr:col>18</xdr:col>
      <xdr:colOff>492125</xdr:colOff>
      <xdr:row>38</xdr:row>
      <xdr:rowOff>92614</xdr:rowOff>
    </xdr:to>
    <xdr:sp macro="" textlink="">
      <xdr:nvSpPr>
        <xdr:cNvPr id="538" name="円/楕円 537"/>
        <xdr:cNvSpPr/>
      </xdr:nvSpPr>
      <xdr:spPr>
        <a:xfrm>
          <a:off x="12763500" y="650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83741</xdr:rowOff>
    </xdr:from>
    <xdr:ext cx="534377" cy="259045"/>
    <xdr:sp macro="" textlink="">
      <xdr:nvSpPr>
        <xdr:cNvPr id="539" name="テキスト ボックス 538"/>
        <xdr:cNvSpPr txBox="1"/>
      </xdr:nvSpPr>
      <xdr:spPr>
        <a:xfrm>
          <a:off x="12547111" y="659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0" name="直線コネクタ 54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1" name="テキスト ボックス 55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2" name="直線コネクタ 55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3" name="テキスト ボックス 55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4" name="直線コネクタ 55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5" name="テキスト ボックス 55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6" name="直線コネクタ 55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7" name="テキスト ボックス 55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1" name="直線コネクタ 560"/>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2"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3" name="直線コネクタ 562"/>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4"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5" name="直線コネクタ 564"/>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36121</xdr:rowOff>
    </xdr:from>
    <xdr:to>
      <xdr:col>23</xdr:col>
      <xdr:colOff>517525</xdr:colOff>
      <xdr:row>56</xdr:row>
      <xdr:rowOff>86349</xdr:rowOff>
    </xdr:to>
    <xdr:cxnSp macro="">
      <xdr:nvCxnSpPr>
        <xdr:cNvPr id="566" name="直線コネクタ 565"/>
        <xdr:cNvCxnSpPr/>
      </xdr:nvCxnSpPr>
      <xdr:spPr>
        <a:xfrm flipV="1">
          <a:off x="15481300" y="9637321"/>
          <a:ext cx="838200" cy="5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103299</xdr:rowOff>
    </xdr:from>
    <xdr:ext cx="534377" cy="259045"/>
    <xdr:sp macro="" textlink="">
      <xdr:nvSpPr>
        <xdr:cNvPr id="567" name="教育費平均値テキスト"/>
        <xdr:cNvSpPr txBox="1"/>
      </xdr:nvSpPr>
      <xdr:spPr>
        <a:xfrm>
          <a:off x="16370300" y="9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68" name="フローチャート : 判断 567"/>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80370</xdr:rowOff>
    </xdr:from>
    <xdr:to>
      <xdr:col>22</xdr:col>
      <xdr:colOff>365125</xdr:colOff>
      <xdr:row>56</xdr:row>
      <xdr:rowOff>86349</xdr:rowOff>
    </xdr:to>
    <xdr:cxnSp macro="">
      <xdr:nvCxnSpPr>
        <xdr:cNvPr id="569" name="直線コネクタ 568"/>
        <xdr:cNvCxnSpPr/>
      </xdr:nvCxnSpPr>
      <xdr:spPr>
        <a:xfrm>
          <a:off x="14592300" y="9681570"/>
          <a:ext cx="889000" cy="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0" name="フローチャート : 判断 569"/>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34376</xdr:rowOff>
    </xdr:from>
    <xdr:ext cx="534377" cy="259045"/>
    <xdr:sp macro="" textlink="">
      <xdr:nvSpPr>
        <xdr:cNvPr id="571" name="テキスト ボックス 570"/>
        <xdr:cNvSpPr txBox="1"/>
      </xdr:nvSpPr>
      <xdr:spPr>
        <a:xfrm>
          <a:off x="15214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167425</xdr:rowOff>
    </xdr:from>
    <xdr:to>
      <xdr:col>21</xdr:col>
      <xdr:colOff>161925</xdr:colOff>
      <xdr:row>56</xdr:row>
      <xdr:rowOff>80370</xdr:rowOff>
    </xdr:to>
    <xdr:cxnSp macro="">
      <xdr:nvCxnSpPr>
        <xdr:cNvPr id="572" name="直線コネクタ 571"/>
        <xdr:cNvCxnSpPr/>
      </xdr:nvCxnSpPr>
      <xdr:spPr>
        <a:xfrm>
          <a:off x="13703300" y="9597175"/>
          <a:ext cx="889000" cy="8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3" name="フローチャート : 判断 572"/>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11654</xdr:rowOff>
    </xdr:from>
    <xdr:ext cx="534377" cy="259045"/>
    <xdr:sp macro="" textlink="">
      <xdr:nvSpPr>
        <xdr:cNvPr id="574" name="テキスト ボックス 573"/>
        <xdr:cNvSpPr txBox="1"/>
      </xdr:nvSpPr>
      <xdr:spPr>
        <a:xfrm>
          <a:off x="14325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167425</xdr:rowOff>
    </xdr:from>
    <xdr:to>
      <xdr:col>19</xdr:col>
      <xdr:colOff>644525</xdr:colOff>
      <xdr:row>56</xdr:row>
      <xdr:rowOff>171256</xdr:rowOff>
    </xdr:to>
    <xdr:cxnSp macro="">
      <xdr:nvCxnSpPr>
        <xdr:cNvPr id="575" name="直線コネクタ 574"/>
        <xdr:cNvCxnSpPr/>
      </xdr:nvCxnSpPr>
      <xdr:spPr>
        <a:xfrm flipV="1">
          <a:off x="12814300" y="9597175"/>
          <a:ext cx="889000" cy="17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76" name="フローチャート : 判断 575"/>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21786</xdr:rowOff>
    </xdr:from>
    <xdr:ext cx="534377" cy="259045"/>
    <xdr:sp macro="" textlink="">
      <xdr:nvSpPr>
        <xdr:cNvPr id="577" name="テキスト ボックス 576"/>
        <xdr:cNvSpPr txBox="1"/>
      </xdr:nvSpPr>
      <xdr:spPr>
        <a:xfrm>
          <a:off x="13436111" y="97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78" name="フローチャート : 判断 577"/>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42186</xdr:rowOff>
    </xdr:from>
    <xdr:ext cx="534377" cy="259045"/>
    <xdr:sp macro="" textlink="">
      <xdr:nvSpPr>
        <xdr:cNvPr id="579" name="テキスト ボックス 578"/>
        <xdr:cNvSpPr txBox="1"/>
      </xdr:nvSpPr>
      <xdr:spPr>
        <a:xfrm>
          <a:off x="12547111" y="981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156771</xdr:rowOff>
    </xdr:from>
    <xdr:to>
      <xdr:col>23</xdr:col>
      <xdr:colOff>568325</xdr:colOff>
      <xdr:row>56</xdr:row>
      <xdr:rowOff>86921</xdr:rowOff>
    </xdr:to>
    <xdr:sp macro="" textlink="">
      <xdr:nvSpPr>
        <xdr:cNvPr id="585" name="円/楕円 584"/>
        <xdr:cNvSpPr/>
      </xdr:nvSpPr>
      <xdr:spPr>
        <a:xfrm>
          <a:off x="16268700" y="958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8198</xdr:rowOff>
    </xdr:from>
    <xdr:ext cx="534377" cy="259045"/>
    <xdr:sp macro="" textlink="">
      <xdr:nvSpPr>
        <xdr:cNvPr id="586" name="教育費該当値テキスト"/>
        <xdr:cNvSpPr txBox="1"/>
      </xdr:nvSpPr>
      <xdr:spPr>
        <a:xfrm>
          <a:off x="16370300" y="943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97,655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35549</xdr:rowOff>
    </xdr:from>
    <xdr:to>
      <xdr:col>22</xdr:col>
      <xdr:colOff>415925</xdr:colOff>
      <xdr:row>56</xdr:row>
      <xdr:rowOff>137149</xdr:rowOff>
    </xdr:to>
    <xdr:sp macro="" textlink="">
      <xdr:nvSpPr>
        <xdr:cNvPr id="587" name="円/楕円 586"/>
        <xdr:cNvSpPr/>
      </xdr:nvSpPr>
      <xdr:spPr>
        <a:xfrm>
          <a:off x="15430500" y="963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153676</xdr:rowOff>
    </xdr:from>
    <xdr:ext cx="534377" cy="259045"/>
    <xdr:sp macro="" textlink="">
      <xdr:nvSpPr>
        <xdr:cNvPr id="588" name="テキスト ボックス 587"/>
        <xdr:cNvSpPr txBox="1"/>
      </xdr:nvSpPr>
      <xdr:spPr>
        <a:xfrm>
          <a:off x="15214111" y="941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86,669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29570</xdr:rowOff>
    </xdr:from>
    <xdr:to>
      <xdr:col>21</xdr:col>
      <xdr:colOff>212725</xdr:colOff>
      <xdr:row>56</xdr:row>
      <xdr:rowOff>131170</xdr:rowOff>
    </xdr:to>
    <xdr:sp macro="" textlink="">
      <xdr:nvSpPr>
        <xdr:cNvPr id="589" name="円/楕円 588"/>
        <xdr:cNvSpPr/>
      </xdr:nvSpPr>
      <xdr:spPr>
        <a:xfrm>
          <a:off x="14541500" y="963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147697</xdr:rowOff>
    </xdr:from>
    <xdr:ext cx="534377" cy="259045"/>
    <xdr:sp macro="" textlink="">
      <xdr:nvSpPr>
        <xdr:cNvPr id="590" name="テキスト ボックス 589"/>
        <xdr:cNvSpPr txBox="1"/>
      </xdr:nvSpPr>
      <xdr:spPr>
        <a:xfrm>
          <a:off x="14325111" y="940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87,977</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116625</xdr:rowOff>
    </xdr:from>
    <xdr:to>
      <xdr:col>20</xdr:col>
      <xdr:colOff>9525</xdr:colOff>
      <xdr:row>56</xdr:row>
      <xdr:rowOff>46775</xdr:rowOff>
    </xdr:to>
    <xdr:sp macro="" textlink="">
      <xdr:nvSpPr>
        <xdr:cNvPr id="591" name="円/楕円 590"/>
        <xdr:cNvSpPr/>
      </xdr:nvSpPr>
      <xdr:spPr>
        <a:xfrm>
          <a:off x="13652500" y="954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63302</xdr:rowOff>
    </xdr:from>
    <xdr:ext cx="599010" cy="259045"/>
    <xdr:sp macro="" textlink="">
      <xdr:nvSpPr>
        <xdr:cNvPr id="592" name="テキスト ボックス 591"/>
        <xdr:cNvSpPr txBox="1"/>
      </xdr:nvSpPr>
      <xdr:spPr>
        <a:xfrm>
          <a:off x="13403794" y="9321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106,436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120456</xdr:rowOff>
    </xdr:from>
    <xdr:to>
      <xdr:col>18</xdr:col>
      <xdr:colOff>492125</xdr:colOff>
      <xdr:row>57</xdr:row>
      <xdr:rowOff>50606</xdr:rowOff>
    </xdr:to>
    <xdr:sp macro="" textlink="">
      <xdr:nvSpPr>
        <xdr:cNvPr id="593" name="円/楕円 592"/>
        <xdr:cNvSpPr/>
      </xdr:nvSpPr>
      <xdr:spPr>
        <a:xfrm>
          <a:off x="12763500" y="972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67133</xdr:rowOff>
    </xdr:from>
    <xdr:ext cx="534377" cy="259045"/>
    <xdr:sp macro="" textlink="">
      <xdr:nvSpPr>
        <xdr:cNvPr id="594" name="テキスト ボックス 593"/>
        <xdr:cNvSpPr txBox="1"/>
      </xdr:nvSpPr>
      <xdr:spPr>
        <a:xfrm>
          <a:off x="12547111" y="9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18" name="直線コネクタ 617"/>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1"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2" name="直線コネクタ 621"/>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69</xdr:row>
      <xdr:rowOff>160655</xdr:rowOff>
    </xdr:from>
    <xdr:to>
      <xdr:col>23</xdr:col>
      <xdr:colOff>517525</xdr:colOff>
      <xdr:row>73</xdr:row>
      <xdr:rowOff>25133</xdr:rowOff>
    </xdr:to>
    <xdr:cxnSp macro="">
      <xdr:nvCxnSpPr>
        <xdr:cNvPr id="623" name="直線コネクタ 622"/>
        <xdr:cNvCxnSpPr/>
      </xdr:nvCxnSpPr>
      <xdr:spPr>
        <a:xfrm>
          <a:off x="15481300" y="11990705"/>
          <a:ext cx="838200" cy="55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151313</xdr:rowOff>
    </xdr:from>
    <xdr:ext cx="534377" cy="259045"/>
    <xdr:sp macro="" textlink="">
      <xdr:nvSpPr>
        <xdr:cNvPr id="624" name="災害復旧費平均値テキスト"/>
        <xdr:cNvSpPr txBox="1"/>
      </xdr:nvSpPr>
      <xdr:spPr>
        <a:xfrm>
          <a:off x="16370300" y="1335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5" name="フローチャート : 判断 624"/>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69</xdr:row>
      <xdr:rowOff>160655</xdr:rowOff>
    </xdr:from>
    <xdr:to>
      <xdr:col>22</xdr:col>
      <xdr:colOff>365125</xdr:colOff>
      <xdr:row>75</xdr:row>
      <xdr:rowOff>104839</xdr:rowOff>
    </xdr:to>
    <xdr:cxnSp macro="">
      <xdr:nvCxnSpPr>
        <xdr:cNvPr id="626" name="直線コネクタ 625"/>
        <xdr:cNvCxnSpPr/>
      </xdr:nvCxnSpPr>
      <xdr:spPr>
        <a:xfrm flipV="1">
          <a:off x="14592300" y="11990705"/>
          <a:ext cx="889000" cy="97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27" name="フローチャート : 判断 626"/>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135247</xdr:rowOff>
    </xdr:from>
    <xdr:ext cx="469744" cy="259045"/>
    <xdr:sp macro="" textlink="">
      <xdr:nvSpPr>
        <xdr:cNvPr id="628" name="テキスト ボックス 627"/>
        <xdr:cNvSpPr txBox="1"/>
      </xdr:nvSpPr>
      <xdr:spPr>
        <a:xfrm>
          <a:off x="15246427" y="135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104839</xdr:rowOff>
    </xdr:from>
    <xdr:to>
      <xdr:col>21</xdr:col>
      <xdr:colOff>161925</xdr:colOff>
      <xdr:row>76</xdr:row>
      <xdr:rowOff>70535</xdr:rowOff>
    </xdr:to>
    <xdr:cxnSp macro="">
      <xdr:nvCxnSpPr>
        <xdr:cNvPr id="629" name="直線コネクタ 628"/>
        <xdr:cNvCxnSpPr/>
      </xdr:nvCxnSpPr>
      <xdr:spPr>
        <a:xfrm flipV="1">
          <a:off x="13703300" y="12963589"/>
          <a:ext cx="889000" cy="13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0" name="フローチャート : 判断 629"/>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101643</xdr:rowOff>
    </xdr:from>
    <xdr:ext cx="534377" cy="259045"/>
    <xdr:sp macro="" textlink="">
      <xdr:nvSpPr>
        <xdr:cNvPr id="631" name="テキスト ボックス 630"/>
        <xdr:cNvSpPr txBox="1"/>
      </xdr:nvSpPr>
      <xdr:spPr>
        <a:xfrm>
          <a:off x="14325111" y="134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70535</xdr:rowOff>
    </xdr:from>
    <xdr:to>
      <xdr:col>19</xdr:col>
      <xdr:colOff>644525</xdr:colOff>
      <xdr:row>79</xdr:row>
      <xdr:rowOff>19938</xdr:rowOff>
    </xdr:to>
    <xdr:cxnSp macro="">
      <xdr:nvCxnSpPr>
        <xdr:cNvPr id="632" name="直線コネクタ 631"/>
        <xdr:cNvCxnSpPr/>
      </xdr:nvCxnSpPr>
      <xdr:spPr>
        <a:xfrm flipV="1">
          <a:off x="12814300" y="13100735"/>
          <a:ext cx="889000" cy="46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3" name="フローチャート : 判断 632"/>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141127</xdr:rowOff>
    </xdr:from>
    <xdr:ext cx="469744" cy="259045"/>
    <xdr:sp macro="" textlink="">
      <xdr:nvSpPr>
        <xdr:cNvPr id="634" name="テキスト ボックス 633"/>
        <xdr:cNvSpPr txBox="1"/>
      </xdr:nvSpPr>
      <xdr:spPr>
        <a:xfrm>
          <a:off x="13468427" y="135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5" name="フローチャート : 判断 634"/>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36" name="テキスト ボックス 635"/>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145783</xdr:rowOff>
    </xdr:from>
    <xdr:to>
      <xdr:col>23</xdr:col>
      <xdr:colOff>568325</xdr:colOff>
      <xdr:row>73</xdr:row>
      <xdr:rowOff>75933</xdr:rowOff>
    </xdr:to>
    <xdr:sp macro="" textlink="">
      <xdr:nvSpPr>
        <xdr:cNvPr id="642" name="円/楕円 641"/>
        <xdr:cNvSpPr/>
      </xdr:nvSpPr>
      <xdr:spPr>
        <a:xfrm>
          <a:off x="16268700" y="1249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168660</xdr:rowOff>
    </xdr:from>
    <xdr:ext cx="534377" cy="259045"/>
    <xdr:sp macro="" textlink="">
      <xdr:nvSpPr>
        <xdr:cNvPr id="643" name="災害復旧費該当値テキスト"/>
        <xdr:cNvSpPr txBox="1"/>
      </xdr:nvSpPr>
      <xdr:spPr>
        <a:xfrm>
          <a:off x="16370300" y="1234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82,521</a:t>
          </a:r>
          <a:endParaRPr kumimoji="1" lang="ja-JP" altLang="en-US" sz="1000" b="1">
            <a:solidFill>
              <a:srgbClr val="FF0000"/>
            </a:solidFill>
            <a:latin typeface="ＭＳ Ｐゴシック"/>
          </a:endParaRPr>
        </a:p>
      </xdr:txBody>
    </xdr:sp>
    <xdr:clientData/>
  </xdr:oneCellAnchor>
  <xdr:twoCellAnchor>
    <xdr:from>
      <xdr:col>22</xdr:col>
      <xdr:colOff>314325</xdr:colOff>
      <xdr:row>69</xdr:row>
      <xdr:rowOff>109855</xdr:rowOff>
    </xdr:from>
    <xdr:to>
      <xdr:col>22</xdr:col>
      <xdr:colOff>415925</xdr:colOff>
      <xdr:row>70</xdr:row>
      <xdr:rowOff>40005</xdr:rowOff>
    </xdr:to>
    <xdr:sp macro="" textlink="">
      <xdr:nvSpPr>
        <xdr:cNvPr id="644" name="円/楕円 643"/>
        <xdr:cNvSpPr/>
      </xdr:nvSpPr>
      <xdr:spPr>
        <a:xfrm>
          <a:off x="15430500" y="1193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68</xdr:row>
      <xdr:rowOff>56532</xdr:rowOff>
    </xdr:from>
    <xdr:ext cx="599010" cy="259045"/>
    <xdr:sp macro="" textlink="">
      <xdr:nvSpPr>
        <xdr:cNvPr id="645" name="テキスト ボックス 644"/>
        <xdr:cNvSpPr txBox="1"/>
      </xdr:nvSpPr>
      <xdr:spPr>
        <a:xfrm>
          <a:off x="15181794" y="1171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125,850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54039</xdr:rowOff>
    </xdr:from>
    <xdr:to>
      <xdr:col>21</xdr:col>
      <xdr:colOff>212725</xdr:colOff>
      <xdr:row>75</xdr:row>
      <xdr:rowOff>155639</xdr:rowOff>
    </xdr:to>
    <xdr:sp macro="" textlink="">
      <xdr:nvSpPr>
        <xdr:cNvPr id="646" name="円/楕円 645"/>
        <xdr:cNvSpPr/>
      </xdr:nvSpPr>
      <xdr:spPr>
        <a:xfrm>
          <a:off x="14541500" y="1291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716</xdr:rowOff>
    </xdr:from>
    <xdr:ext cx="534377" cy="259045"/>
    <xdr:sp macro="" textlink="">
      <xdr:nvSpPr>
        <xdr:cNvPr id="647" name="テキスト ボックス 646"/>
        <xdr:cNvSpPr txBox="1"/>
      </xdr:nvSpPr>
      <xdr:spPr>
        <a:xfrm>
          <a:off x="14325111" y="1268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49,245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19735</xdr:rowOff>
    </xdr:from>
    <xdr:to>
      <xdr:col>20</xdr:col>
      <xdr:colOff>9525</xdr:colOff>
      <xdr:row>76</xdr:row>
      <xdr:rowOff>121335</xdr:rowOff>
    </xdr:to>
    <xdr:sp macro="" textlink="">
      <xdr:nvSpPr>
        <xdr:cNvPr id="648" name="円/楕円 647"/>
        <xdr:cNvSpPr/>
      </xdr:nvSpPr>
      <xdr:spPr>
        <a:xfrm>
          <a:off x="13652500" y="1304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137863</xdr:rowOff>
    </xdr:from>
    <xdr:ext cx="534377" cy="259045"/>
    <xdr:sp macro="" textlink="">
      <xdr:nvSpPr>
        <xdr:cNvPr id="649" name="テキスト ボックス 648"/>
        <xdr:cNvSpPr txBox="1"/>
      </xdr:nvSpPr>
      <xdr:spPr>
        <a:xfrm>
          <a:off x="13436111" y="128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140588</xdr:rowOff>
    </xdr:from>
    <xdr:to>
      <xdr:col>18</xdr:col>
      <xdr:colOff>492125</xdr:colOff>
      <xdr:row>79</xdr:row>
      <xdr:rowOff>70738</xdr:rowOff>
    </xdr:to>
    <xdr:sp macro="" textlink="">
      <xdr:nvSpPr>
        <xdr:cNvPr id="650" name="円/楕円 649"/>
        <xdr:cNvSpPr/>
      </xdr:nvSpPr>
      <xdr:spPr>
        <a:xfrm>
          <a:off x="12763500" y="1351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61865</xdr:rowOff>
    </xdr:from>
    <xdr:ext cx="469744" cy="259045"/>
    <xdr:sp macro="" textlink="">
      <xdr:nvSpPr>
        <xdr:cNvPr id="651" name="テキスト ボックス 650"/>
        <xdr:cNvSpPr txBox="1"/>
      </xdr:nvSpPr>
      <xdr:spPr>
        <a:xfrm>
          <a:off x="12579427" y="1360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2" name="直線コネクタ 66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3" name="テキスト ボックス 66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6" name="直線コネクタ 66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7" name="テキスト ボックス 66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1" name="直線コネクタ 670"/>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2"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3" name="直線コネクタ 672"/>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4"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5" name="直線コネクタ 674"/>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50558</xdr:rowOff>
    </xdr:from>
    <xdr:to>
      <xdr:col>23</xdr:col>
      <xdr:colOff>517525</xdr:colOff>
      <xdr:row>95</xdr:row>
      <xdr:rowOff>80625</xdr:rowOff>
    </xdr:to>
    <xdr:cxnSp macro="">
      <xdr:nvCxnSpPr>
        <xdr:cNvPr id="676" name="直線コネクタ 675"/>
        <xdr:cNvCxnSpPr/>
      </xdr:nvCxnSpPr>
      <xdr:spPr>
        <a:xfrm flipV="1">
          <a:off x="15481300" y="16338308"/>
          <a:ext cx="838200" cy="3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56256</xdr:rowOff>
    </xdr:from>
    <xdr:ext cx="534377" cy="259045"/>
    <xdr:sp macro="" textlink="">
      <xdr:nvSpPr>
        <xdr:cNvPr id="677" name="公債費平均値テキスト"/>
        <xdr:cNvSpPr txBox="1"/>
      </xdr:nvSpPr>
      <xdr:spPr>
        <a:xfrm>
          <a:off x="16370300" y="1634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78" name="フローチャート : 判断 677"/>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53690</xdr:rowOff>
    </xdr:from>
    <xdr:to>
      <xdr:col>22</xdr:col>
      <xdr:colOff>365125</xdr:colOff>
      <xdr:row>95</xdr:row>
      <xdr:rowOff>80625</xdr:rowOff>
    </xdr:to>
    <xdr:cxnSp macro="">
      <xdr:nvCxnSpPr>
        <xdr:cNvPr id="679" name="直線コネクタ 678"/>
        <xdr:cNvCxnSpPr/>
      </xdr:nvCxnSpPr>
      <xdr:spPr>
        <a:xfrm>
          <a:off x="14592300" y="16341440"/>
          <a:ext cx="889000" cy="2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0" name="フローチャート : 判断 679"/>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23996</xdr:rowOff>
    </xdr:from>
    <xdr:ext cx="534377" cy="259045"/>
    <xdr:sp macro="" textlink="">
      <xdr:nvSpPr>
        <xdr:cNvPr id="681" name="テキスト ボックス 680"/>
        <xdr:cNvSpPr txBox="1"/>
      </xdr:nvSpPr>
      <xdr:spPr>
        <a:xfrm>
          <a:off x="15214111" y="164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12433</xdr:rowOff>
    </xdr:from>
    <xdr:to>
      <xdr:col>21</xdr:col>
      <xdr:colOff>161925</xdr:colOff>
      <xdr:row>95</xdr:row>
      <xdr:rowOff>53690</xdr:rowOff>
    </xdr:to>
    <xdr:cxnSp macro="">
      <xdr:nvCxnSpPr>
        <xdr:cNvPr id="682" name="直線コネクタ 681"/>
        <xdr:cNvCxnSpPr/>
      </xdr:nvCxnSpPr>
      <xdr:spPr>
        <a:xfrm>
          <a:off x="13703300" y="16300183"/>
          <a:ext cx="889000" cy="4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3" name="フローチャート : 判断 682"/>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3416</xdr:rowOff>
    </xdr:from>
    <xdr:ext cx="534377" cy="259045"/>
    <xdr:sp macro="" textlink="">
      <xdr:nvSpPr>
        <xdr:cNvPr id="684" name="テキスト ボックス 683"/>
        <xdr:cNvSpPr txBox="1"/>
      </xdr:nvSpPr>
      <xdr:spPr>
        <a:xfrm>
          <a:off x="14325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160525</xdr:rowOff>
    </xdr:from>
    <xdr:to>
      <xdr:col>19</xdr:col>
      <xdr:colOff>644525</xdr:colOff>
      <xdr:row>95</xdr:row>
      <xdr:rowOff>12433</xdr:rowOff>
    </xdr:to>
    <xdr:cxnSp macro="">
      <xdr:nvCxnSpPr>
        <xdr:cNvPr id="685" name="直線コネクタ 684"/>
        <xdr:cNvCxnSpPr/>
      </xdr:nvCxnSpPr>
      <xdr:spPr>
        <a:xfrm>
          <a:off x="12814300" y="16276825"/>
          <a:ext cx="889000" cy="2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86" name="フローチャート : 判断 685"/>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162059</xdr:rowOff>
    </xdr:from>
    <xdr:ext cx="534377" cy="259045"/>
    <xdr:sp macro="" textlink="">
      <xdr:nvSpPr>
        <xdr:cNvPr id="687" name="テキスト ボックス 686"/>
        <xdr:cNvSpPr txBox="1"/>
      </xdr:nvSpPr>
      <xdr:spPr>
        <a:xfrm>
          <a:off x="13436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88" name="フローチャート : 判断 687"/>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149435</xdr:rowOff>
    </xdr:from>
    <xdr:ext cx="534377" cy="259045"/>
    <xdr:sp macro="" textlink="">
      <xdr:nvSpPr>
        <xdr:cNvPr id="689" name="テキスト ボックス 688"/>
        <xdr:cNvSpPr txBox="1"/>
      </xdr:nvSpPr>
      <xdr:spPr>
        <a:xfrm>
          <a:off x="12547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171208</xdr:rowOff>
    </xdr:from>
    <xdr:to>
      <xdr:col>23</xdr:col>
      <xdr:colOff>568325</xdr:colOff>
      <xdr:row>95</xdr:row>
      <xdr:rowOff>101358</xdr:rowOff>
    </xdr:to>
    <xdr:sp macro="" textlink="">
      <xdr:nvSpPr>
        <xdr:cNvPr id="695" name="円/楕円 694"/>
        <xdr:cNvSpPr/>
      </xdr:nvSpPr>
      <xdr:spPr>
        <a:xfrm>
          <a:off x="16268700" y="1628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22635</xdr:rowOff>
    </xdr:from>
    <xdr:ext cx="534377" cy="259045"/>
    <xdr:sp macro="" textlink="">
      <xdr:nvSpPr>
        <xdr:cNvPr id="696" name="公債費該当値テキスト"/>
        <xdr:cNvSpPr txBox="1"/>
      </xdr:nvSpPr>
      <xdr:spPr>
        <a:xfrm>
          <a:off x="16370300" y="1613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85,598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29825</xdr:rowOff>
    </xdr:from>
    <xdr:to>
      <xdr:col>22</xdr:col>
      <xdr:colOff>415925</xdr:colOff>
      <xdr:row>95</xdr:row>
      <xdr:rowOff>131425</xdr:rowOff>
    </xdr:to>
    <xdr:sp macro="" textlink="">
      <xdr:nvSpPr>
        <xdr:cNvPr id="697" name="円/楕円 696"/>
        <xdr:cNvSpPr/>
      </xdr:nvSpPr>
      <xdr:spPr>
        <a:xfrm>
          <a:off x="15430500" y="163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147952</xdr:rowOff>
    </xdr:from>
    <xdr:ext cx="534377" cy="259045"/>
    <xdr:sp macro="" textlink="">
      <xdr:nvSpPr>
        <xdr:cNvPr id="698" name="テキスト ボックス 697"/>
        <xdr:cNvSpPr txBox="1"/>
      </xdr:nvSpPr>
      <xdr:spPr>
        <a:xfrm>
          <a:off x="15214111" y="1609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80,337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2890</xdr:rowOff>
    </xdr:from>
    <xdr:to>
      <xdr:col>21</xdr:col>
      <xdr:colOff>212725</xdr:colOff>
      <xdr:row>95</xdr:row>
      <xdr:rowOff>104490</xdr:rowOff>
    </xdr:to>
    <xdr:sp macro="" textlink="">
      <xdr:nvSpPr>
        <xdr:cNvPr id="699" name="円/楕円 698"/>
        <xdr:cNvSpPr/>
      </xdr:nvSpPr>
      <xdr:spPr>
        <a:xfrm>
          <a:off x="14541500" y="162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121017</xdr:rowOff>
    </xdr:from>
    <xdr:ext cx="534377" cy="259045"/>
    <xdr:sp macro="" textlink="">
      <xdr:nvSpPr>
        <xdr:cNvPr id="700" name="テキスト ボックス 699"/>
        <xdr:cNvSpPr txBox="1"/>
      </xdr:nvSpPr>
      <xdr:spPr>
        <a:xfrm>
          <a:off x="14325111" y="1606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85,050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133083</xdr:rowOff>
    </xdr:from>
    <xdr:to>
      <xdr:col>20</xdr:col>
      <xdr:colOff>9525</xdr:colOff>
      <xdr:row>95</xdr:row>
      <xdr:rowOff>63233</xdr:rowOff>
    </xdr:to>
    <xdr:sp macro="" textlink="">
      <xdr:nvSpPr>
        <xdr:cNvPr id="701" name="円/楕円 700"/>
        <xdr:cNvSpPr/>
      </xdr:nvSpPr>
      <xdr:spPr>
        <a:xfrm>
          <a:off x="13652500" y="1624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79760</xdr:rowOff>
    </xdr:from>
    <xdr:ext cx="534377" cy="259045"/>
    <xdr:sp macro="" textlink="">
      <xdr:nvSpPr>
        <xdr:cNvPr id="702" name="テキスト ボックス 701"/>
        <xdr:cNvSpPr txBox="1"/>
      </xdr:nvSpPr>
      <xdr:spPr>
        <a:xfrm>
          <a:off x="13436111" y="1602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92,269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109725</xdr:rowOff>
    </xdr:from>
    <xdr:to>
      <xdr:col>18</xdr:col>
      <xdr:colOff>492125</xdr:colOff>
      <xdr:row>95</xdr:row>
      <xdr:rowOff>39875</xdr:rowOff>
    </xdr:to>
    <xdr:sp macro="" textlink="">
      <xdr:nvSpPr>
        <xdr:cNvPr id="703" name="円/楕円 702"/>
        <xdr:cNvSpPr/>
      </xdr:nvSpPr>
      <xdr:spPr>
        <a:xfrm>
          <a:off x="12763500" y="1622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56402</xdr:rowOff>
    </xdr:from>
    <xdr:ext cx="534377" cy="259045"/>
    <xdr:sp macro="" textlink="">
      <xdr:nvSpPr>
        <xdr:cNvPr id="704" name="テキスト ボックス 703"/>
        <xdr:cNvSpPr txBox="1"/>
      </xdr:nvSpPr>
      <xdr:spPr>
        <a:xfrm>
          <a:off x="12547111" y="1600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28" name="直線コネクタ 727"/>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1"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2" name="直線コネクタ 731"/>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45822</xdr:rowOff>
    </xdr:from>
    <xdr:to>
      <xdr:col>32</xdr:col>
      <xdr:colOff>187325</xdr:colOff>
      <xdr:row>38</xdr:row>
      <xdr:rowOff>52832</xdr:rowOff>
    </xdr:to>
    <xdr:cxnSp macro="">
      <xdr:nvCxnSpPr>
        <xdr:cNvPr id="733" name="直線コネクタ 732"/>
        <xdr:cNvCxnSpPr/>
      </xdr:nvCxnSpPr>
      <xdr:spPr>
        <a:xfrm flipV="1">
          <a:off x="21323300" y="5875122"/>
          <a:ext cx="838200" cy="69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83786</xdr:rowOff>
    </xdr:from>
    <xdr:ext cx="378565" cy="259045"/>
    <xdr:sp macro="" textlink="">
      <xdr:nvSpPr>
        <xdr:cNvPr id="734" name="諸支出金平均値テキスト"/>
        <xdr:cNvSpPr txBox="1"/>
      </xdr:nvSpPr>
      <xdr:spPr>
        <a:xfrm>
          <a:off x="22212300" y="6598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5" name="フローチャート : 判断 734"/>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52832</xdr:rowOff>
    </xdr:from>
    <xdr:to>
      <xdr:col>31</xdr:col>
      <xdr:colOff>34925</xdr:colOff>
      <xdr:row>39</xdr:row>
      <xdr:rowOff>44450</xdr:rowOff>
    </xdr:to>
    <xdr:cxnSp macro="">
      <xdr:nvCxnSpPr>
        <xdr:cNvPr id="736" name="直線コネクタ 735"/>
        <xdr:cNvCxnSpPr/>
      </xdr:nvCxnSpPr>
      <xdr:spPr>
        <a:xfrm flipV="1">
          <a:off x="20434300" y="6567932"/>
          <a:ext cx="889000" cy="16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37" name="フローチャート : 判断 736"/>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19093</xdr:rowOff>
    </xdr:from>
    <xdr:ext cx="378565" cy="259045"/>
    <xdr:sp macro="" textlink="">
      <xdr:nvSpPr>
        <xdr:cNvPr id="738" name="テキスト ボックス 737"/>
        <xdr:cNvSpPr txBox="1"/>
      </xdr:nvSpPr>
      <xdr:spPr>
        <a:xfrm>
          <a:off x="21134017" y="6705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0" name="フローチャート : 判断 739"/>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1" name="テキスト ボックス 740"/>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3" name="フローチャート : 判断 742"/>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4" name="テキスト ボックス 743"/>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5" name="フローチャート : 判断 744"/>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46" name="テキスト ボックス 745"/>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166472</xdr:rowOff>
    </xdr:from>
    <xdr:to>
      <xdr:col>32</xdr:col>
      <xdr:colOff>238125</xdr:colOff>
      <xdr:row>34</xdr:row>
      <xdr:rowOff>96622</xdr:rowOff>
    </xdr:to>
    <xdr:sp macro="" textlink="">
      <xdr:nvSpPr>
        <xdr:cNvPr id="752" name="円/楕円 751"/>
        <xdr:cNvSpPr/>
      </xdr:nvSpPr>
      <xdr:spPr>
        <a:xfrm>
          <a:off x="22110700" y="582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17899</xdr:rowOff>
    </xdr:from>
    <xdr:ext cx="534377" cy="259045"/>
    <xdr:sp macro="" textlink="">
      <xdr:nvSpPr>
        <xdr:cNvPr id="753" name="諸支出金該当値テキスト"/>
        <xdr:cNvSpPr txBox="1"/>
      </xdr:nvSpPr>
      <xdr:spPr>
        <a:xfrm>
          <a:off x="22212300" y="567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11,232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2032</xdr:rowOff>
    </xdr:from>
    <xdr:to>
      <xdr:col>31</xdr:col>
      <xdr:colOff>85725</xdr:colOff>
      <xdr:row>38</xdr:row>
      <xdr:rowOff>103632</xdr:rowOff>
    </xdr:to>
    <xdr:sp macro="" textlink="">
      <xdr:nvSpPr>
        <xdr:cNvPr id="754" name="円/楕円 753"/>
        <xdr:cNvSpPr/>
      </xdr:nvSpPr>
      <xdr:spPr>
        <a:xfrm>
          <a:off x="21272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120159</xdr:rowOff>
    </xdr:from>
    <xdr:ext cx="469744" cy="259045"/>
    <xdr:sp macro="" textlink="">
      <xdr:nvSpPr>
        <xdr:cNvPr id="755" name="テキスト ボックス 754"/>
        <xdr:cNvSpPr txBox="1"/>
      </xdr:nvSpPr>
      <xdr:spPr>
        <a:xfrm>
          <a:off x="21088427" y="629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6" name="円/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7" name="テキスト ボックス 75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8" name="円/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9" name="テキスト ボックス 75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0" name="円/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1" name="テキスト ボックス 76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3" name="テキスト ボックス 77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5" name="テキスト ボックス 77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7" name="直線コネクタ 77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2" name="直線コネクタ 78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4" name="フローチャート : 判断 78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5" name="直線コネクタ 78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6" name="フローチャート : 判断 78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7" name="テキスト ボックス 78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8" name="直線コネクタ 78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9" name="フローチャート : 判断 78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0" name="テキスト ボックス 78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1" name="直線コネクタ 79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2" name="フローチャート : 判断 79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3" name="テキスト ボックス 79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4" name="フローチャート : 判断 79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5" name="テキスト ボックス 79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円/楕円 80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3" name="円/楕円 80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4" name="テキスト ボックス 80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5" name="円/楕円 80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6" name="テキスト ボックス 80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7" name="円/楕円 80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8" name="テキスト ボックス 80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円/楕円 80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0" name="テキスト ボックス 80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1" name="正方形/長方形 8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2" name="正方形/長方形 8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3" name="テキスト ボックス 8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・土木費、災害復旧費で平成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年台風</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号災害からの復旧復興事業の影響が見られる。今後しばらくは土木費等が高止まる見込みである。</a:t>
          </a:r>
          <a:endParaRPr lang="ja-JP" altLang="ja-JP" sz="1300">
            <a:effectLst/>
          </a:endParaRPr>
        </a:p>
        <a:p>
          <a:r>
            <a:rPr kumimoji="1" lang="ja-JP" altLang="ja-JP" sz="1300">
              <a:solidFill>
                <a:schemeClr val="dk1"/>
              </a:solidFill>
              <a:effectLst/>
              <a:latin typeface="+mn-lt"/>
              <a:ea typeface="+mn-ea"/>
              <a:cs typeface="+mn-cs"/>
            </a:rPr>
            <a:t>・労働費が住民一人当たり</a:t>
          </a:r>
          <a:r>
            <a:rPr kumimoji="1" lang="en-US" altLang="ja-JP" sz="1300">
              <a:solidFill>
                <a:schemeClr val="dk1"/>
              </a:solidFill>
              <a:effectLst/>
              <a:latin typeface="+mn-lt"/>
              <a:ea typeface="+mn-ea"/>
              <a:cs typeface="+mn-cs"/>
            </a:rPr>
            <a:t>12,432</a:t>
          </a:r>
          <a:r>
            <a:rPr kumimoji="1" lang="ja-JP" altLang="ja-JP" sz="1300">
              <a:solidFill>
                <a:schemeClr val="dk1"/>
              </a:solidFill>
              <a:effectLst/>
              <a:latin typeface="+mn-lt"/>
              <a:ea typeface="+mn-ea"/>
              <a:cs typeface="+mn-cs"/>
            </a:rPr>
            <a:t>円となっており、類似団体平均に比べ高止まりしているのは、町の事業にシルバー人材センターを積極的に活用していることが主な要因である。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mn-lt"/>
              <a:ea typeface="+mn-ea"/>
              <a:cs typeface="+mn-cs"/>
            </a:rPr>
            <a:t>　財政調整基金については、平成</a:t>
          </a:r>
          <a:r>
            <a:rPr lang="en-US" altLang="ja-JP" sz="1300">
              <a:solidFill>
                <a:schemeClr val="dk1"/>
              </a:solidFill>
              <a:effectLst/>
              <a:latin typeface="+mn-lt"/>
              <a:ea typeface="+mn-ea"/>
              <a:cs typeface="+mn-cs"/>
            </a:rPr>
            <a:t>25</a:t>
          </a:r>
          <a:r>
            <a:rPr lang="ja-JP" altLang="ja-JP" sz="1300">
              <a:solidFill>
                <a:schemeClr val="dk1"/>
              </a:solidFill>
              <a:effectLst/>
              <a:latin typeface="+mn-lt"/>
              <a:ea typeface="+mn-ea"/>
              <a:cs typeface="+mn-cs"/>
            </a:rPr>
            <a:t>年の土砂災害以降は積み増し出来ていない。しかし、他基金を含めて将来的には標準財政規模相当額の現在高とすることを目標とする。</a:t>
          </a:r>
          <a:endParaRPr lang="ja-JP" altLang="ja-JP" sz="1300">
            <a:effectLst/>
          </a:endParaRPr>
        </a:p>
        <a:p>
          <a:r>
            <a:rPr lang="ja-JP" altLang="ja-JP" sz="1300">
              <a:solidFill>
                <a:schemeClr val="dk1"/>
              </a:solidFill>
              <a:effectLst/>
              <a:latin typeface="+mn-lt"/>
              <a:ea typeface="+mn-ea"/>
              <a:cs typeface="+mn-cs"/>
            </a:rPr>
            <a:t>　実質収支における比率については、一般的には</a:t>
          </a:r>
          <a:r>
            <a:rPr lang="en-US" altLang="ja-JP" sz="1300">
              <a:solidFill>
                <a:schemeClr val="dk1"/>
              </a:solidFill>
              <a:effectLst/>
              <a:latin typeface="+mn-lt"/>
              <a:ea typeface="+mn-ea"/>
              <a:cs typeface="+mn-cs"/>
            </a:rPr>
            <a:t>3</a:t>
          </a:r>
          <a:r>
            <a:rPr lang="ja-JP" altLang="ja-JP" sz="1300">
              <a:solidFill>
                <a:schemeClr val="dk1"/>
              </a:solidFill>
              <a:effectLst/>
              <a:latin typeface="+mn-lt"/>
              <a:ea typeface="+mn-ea"/>
              <a:cs typeface="+mn-cs"/>
            </a:rPr>
            <a:t>～</a:t>
          </a:r>
          <a:r>
            <a:rPr lang="en-US" altLang="ja-JP" sz="1300">
              <a:solidFill>
                <a:schemeClr val="dk1"/>
              </a:solidFill>
              <a:effectLst/>
              <a:latin typeface="+mn-lt"/>
              <a:ea typeface="+mn-ea"/>
              <a:cs typeface="+mn-cs"/>
            </a:rPr>
            <a:t>5%</a:t>
          </a:r>
          <a:r>
            <a:rPr lang="ja-JP" altLang="ja-JP" sz="1300">
              <a:solidFill>
                <a:schemeClr val="dk1"/>
              </a:solidFill>
              <a:effectLst/>
              <a:latin typeface="+mn-lt"/>
              <a:ea typeface="+mn-ea"/>
              <a:cs typeface="+mn-cs"/>
            </a:rPr>
            <a:t>が適正とされているが、財政調整基金の</a:t>
          </a:r>
          <a:r>
            <a:rPr lang="ja-JP" altLang="en-US" sz="1300">
              <a:solidFill>
                <a:schemeClr val="dk1"/>
              </a:solidFill>
              <a:effectLst/>
              <a:latin typeface="+mn-lt"/>
              <a:ea typeface="+mn-ea"/>
              <a:cs typeface="+mn-cs"/>
            </a:rPr>
            <a:t>取り崩しを避けた</a:t>
          </a:r>
          <a:r>
            <a:rPr lang="ja-JP" altLang="ja-JP" sz="1300">
              <a:solidFill>
                <a:schemeClr val="dk1"/>
              </a:solidFill>
              <a:effectLst/>
              <a:latin typeface="+mn-lt"/>
              <a:ea typeface="+mn-ea"/>
              <a:cs typeface="+mn-cs"/>
            </a:rPr>
            <a:t>影響で、数値が</a:t>
          </a:r>
          <a:r>
            <a:rPr lang="ja-JP" altLang="en-US" sz="1300">
              <a:solidFill>
                <a:schemeClr val="dk1"/>
              </a:solidFill>
              <a:effectLst/>
              <a:latin typeface="+mn-lt"/>
              <a:ea typeface="+mn-ea"/>
              <a:cs typeface="+mn-cs"/>
            </a:rPr>
            <a:t>小さく</a:t>
          </a:r>
          <a:r>
            <a:rPr lang="ja-JP" altLang="ja-JP" sz="1300">
              <a:solidFill>
                <a:schemeClr val="dk1"/>
              </a:solidFill>
              <a:effectLst/>
              <a:latin typeface="+mn-lt"/>
              <a:ea typeface="+mn-ea"/>
              <a:cs typeface="+mn-cs"/>
            </a:rPr>
            <a:t>なった。</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mn-lt"/>
              <a:ea typeface="+mn-ea"/>
              <a:cs typeface="+mn-cs"/>
            </a:rPr>
            <a:t>　</a:t>
          </a:r>
          <a:r>
            <a:rPr lang="ja-JP" altLang="ja-JP" sz="1300">
              <a:solidFill>
                <a:schemeClr val="dk1"/>
              </a:solidFill>
              <a:effectLst/>
              <a:latin typeface="+mn-lt"/>
              <a:ea typeface="+mn-ea"/>
              <a:cs typeface="+mn-cs"/>
            </a:rPr>
            <a:t>国民健康保険事業勘定については、平成元年度から平成</a:t>
          </a:r>
          <a:r>
            <a:rPr lang="en-US" altLang="ja-JP" sz="1300">
              <a:solidFill>
                <a:schemeClr val="dk1"/>
              </a:solidFill>
              <a:effectLst/>
              <a:latin typeface="+mn-lt"/>
              <a:ea typeface="+mn-ea"/>
              <a:cs typeface="+mn-cs"/>
            </a:rPr>
            <a:t>20</a:t>
          </a:r>
          <a:r>
            <a:rPr lang="ja-JP" altLang="ja-JP" sz="1300">
              <a:solidFill>
                <a:schemeClr val="dk1"/>
              </a:solidFill>
              <a:effectLst/>
              <a:latin typeface="+mn-lt"/>
              <a:ea typeface="+mn-ea"/>
              <a:cs typeface="+mn-cs"/>
            </a:rPr>
            <a:t>年度まで累積赤字を抱えていたが、これは隠れ借金と同様であることから、将来の財政破たんを回避するため平成</a:t>
          </a:r>
          <a:r>
            <a:rPr lang="en-US" altLang="ja-JP" sz="1300">
              <a:solidFill>
                <a:schemeClr val="dk1"/>
              </a:solidFill>
              <a:effectLst/>
              <a:latin typeface="+mn-lt"/>
              <a:ea typeface="+mn-ea"/>
              <a:cs typeface="+mn-cs"/>
            </a:rPr>
            <a:t>21</a:t>
          </a:r>
          <a:r>
            <a:rPr lang="ja-JP" altLang="ja-JP" sz="1300">
              <a:solidFill>
                <a:schemeClr val="dk1"/>
              </a:solidFill>
              <a:effectLst/>
              <a:latin typeface="+mn-lt"/>
              <a:ea typeface="+mn-ea"/>
              <a:cs typeface="+mn-cs"/>
            </a:rPr>
            <a:t>年度に解消した。以後単年度赤字については、当年度中に一般会計からの繰り入れにより解消している。保険料率は平成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年度に改定を実施した。</a:t>
          </a:r>
          <a:endParaRPr lang="ja-JP" altLang="ja-JP" sz="1300">
            <a:effectLst/>
          </a:endParaRPr>
        </a:p>
        <a:p>
          <a:pPr rtl="0" eaLnBrk="1" fontAlgn="auto" latinLnBrk="0" hangingPunct="1"/>
          <a:r>
            <a:rPr lang="ja-JP" altLang="ja-JP" sz="1300">
              <a:solidFill>
                <a:schemeClr val="dk1"/>
              </a:solidFill>
              <a:effectLst/>
              <a:latin typeface="+mn-lt"/>
              <a:ea typeface="+mn-ea"/>
              <a:cs typeface="+mn-cs"/>
            </a:rPr>
            <a:t>　水道事業においては多額の累積欠損金を抱えており、これを解消するため、平成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年度に約</a:t>
          </a:r>
          <a:r>
            <a:rPr lang="en-US" altLang="ja-JP" sz="1300">
              <a:solidFill>
                <a:schemeClr val="dk1"/>
              </a:solidFill>
              <a:effectLst/>
              <a:latin typeface="+mn-lt"/>
              <a:ea typeface="+mn-ea"/>
              <a:cs typeface="+mn-cs"/>
            </a:rPr>
            <a:t>20%</a:t>
          </a:r>
          <a:r>
            <a:rPr lang="ja-JP" altLang="ja-JP" sz="1300">
              <a:solidFill>
                <a:schemeClr val="dk1"/>
              </a:solidFill>
              <a:effectLst/>
              <a:latin typeface="+mn-lt"/>
              <a:ea typeface="+mn-ea"/>
              <a:cs typeface="+mn-cs"/>
            </a:rPr>
            <a:t>の値上げを実施した。</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65</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67</v>
      </c>
      <c r="C3" s="562"/>
      <c r="D3" s="562"/>
      <c r="E3" s="563"/>
      <c r="F3" s="563"/>
      <c r="G3" s="563"/>
      <c r="H3" s="563"/>
      <c r="I3" s="563"/>
      <c r="J3" s="563"/>
      <c r="K3" s="563"/>
      <c r="L3" s="563" t="s">
        <v>68</v>
      </c>
      <c r="M3" s="563"/>
      <c r="N3" s="563"/>
      <c r="O3" s="563"/>
      <c r="P3" s="563"/>
      <c r="Q3" s="563"/>
      <c r="R3" s="566"/>
      <c r="S3" s="566"/>
      <c r="T3" s="566"/>
      <c r="U3" s="566"/>
      <c r="V3" s="567"/>
      <c r="W3" s="464" t="s">
        <v>69</v>
      </c>
      <c r="X3" s="465"/>
      <c r="Y3" s="465"/>
      <c r="Z3" s="465"/>
      <c r="AA3" s="465"/>
      <c r="AB3" s="562"/>
      <c r="AC3" s="566" t="s">
        <v>70</v>
      </c>
      <c r="AD3" s="465"/>
      <c r="AE3" s="465"/>
      <c r="AF3" s="465"/>
      <c r="AG3" s="465"/>
      <c r="AH3" s="465"/>
      <c r="AI3" s="465"/>
      <c r="AJ3" s="465"/>
      <c r="AK3" s="465"/>
      <c r="AL3" s="528"/>
      <c r="AM3" s="464" t="s">
        <v>71</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72</v>
      </c>
      <c r="BO3" s="465"/>
      <c r="BP3" s="465"/>
      <c r="BQ3" s="465"/>
      <c r="BR3" s="465"/>
      <c r="BS3" s="465"/>
      <c r="BT3" s="465"/>
      <c r="BU3" s="528"/>
      <c r="BV3" s="464" t="s">
        <v>73</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74</v>
      </c>
      <c r="CU3" s="465"/>
      <c r="CV3" s="465"/>
      <c r="CW3" s="465"/>
      <c r="CX3" s="465"/>
      <c r="CY3" s="465"/>
      <c r="CZ3" s="465"/>
      <c r="DA3" s="528"/>
      <c r="DB3" s="464" t="s">
        <v>75</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3"/>
      <c r="AO4" s="403"/>
      <c r="AP4" s="403"/>
      <c r="AQ4" s="403"/>
      <c r="AR4" s="403"/>
      <c r="AS4" s="403"/>
      <c r="AT4" s="403"/>
      <c r="AU4" s="403"/>
      <c r="AV4" s="403"/>
      <c r="AW4" s="403"/>
      <c r="AX4" s="569"/>
      <c r="AY4" s="377" t="s">
        <v>76</v>
      </c>
      <c r="AZ4" s="378"/>
      <c r="BA4" s="378"/>
      <c r="BB4" s="378"/>
      <c r="BC4" s="378"/>
      <c r="BD4" s="378"/>
      <c r="BE4" s="378"/>
      <c r="BF4" s="378"/>
      <c r="BG4" s="378"/>
      <c r="BH4" s="378"/>
      <c r="BI4" s="378"/>
      <c r="BJ4" s="378"/>
      <c r="BK4" s="378"/>
      <c r="BL4" s="378"/>
      <c r="BM4" s="379"/>
      <c r="BN4" s="380">
        <v>10171548</v>
      </c>
      <c r="BO4" s="381"/>
      <c r="BP4" s="381"/>
      <c r="BQ4" s="381"/>
      <c r="BR4" s="381"/>
      <c r="BS4" s="381"/>
      <c r="BT4" s="381"/>
      <c r="BU4" s="382"/>
      <c r="BV4" s="380">
        <v>10663210</v>
      </c>
      <c r="BW4" s="381"/>
      <c r="BX4" s="381"/>
      <c r="BY4" s="381"/>
      <c r="BZ4" s="381"/>
      <c r="CA4" s="381"/>
      <c r="CB4" s="381"/>
      <c r="CC4" s="382"/>
      <c r="CD4" s="554" t="s">
        <v>77</v>
      </c>
      <c r="CE4" s="555"/>
      <c r="CF4" s="555"/>
      <c r="CG4" s="555"/>
      <c r="CH4" s="555"/>
      <c r="CI4" s="555"/>
      <c r="CJ4" s="555"/>
      <c r="CK4" s="555"/>
      <c r="CL4" s="555"/>
      <c r="CM4" s="555"/>
      <c r="CN4" s="555"/>
      <c r="CO4" s="555"/>
      <c r="CP4" s="555"/>
      <c r="CQ4" s="555"/>
      <c r="CR4" s="555"/>
      <c r="CS4" s="556"/>
      <c r="CT4" s="557">
        <v>0.9</v>
      </c>
      <c r="CU4" s="558"/>
      <c r="CV4" s="558"/>
      <c r="CW4" s="558"/>
      <c r="CX4" s="558"/>
      <c r="CY4" s="558"/>
      <c r="CZ4" s="558"/>
      <c r="DA4" s="559"/>
      <c r="DB4" s="557">
        <v>6.8</v>
      </c>
      <c r="DC4" s="558"/>
      <c r="DD4" s="558"/>
      <c r="DE4" s="558"/>
      <c r="DF4" s="558"/>
      <c r="DG4" s="558"/>
      <c r="DH4" s="558"/>
      <c r="DI4" s="559"/>
      <c r="DJ4" s="139"/>
      <c r="DK4" s="139"/>
      <c r="DL4" s="139"/>
      <c r="DM4" s="139"/>
      <c r="DN4" s="139"/>
      <c r="DO4" s="139"/>
    </row>
    <row r="5" spans="1:119" ht="18.75" customHeight="1">
      <c r="A5" s="140"/>
      <c r="B5" s="564"/>
      <c r="C5" s="404"/>
      <c r="D5" s="404"/>
      <c r="E5" s="565"/>
      <c r="F5" s="565"/>
      <c r="G5" s="565"/>
      <c r="H5" s="565"/>
      <c r="I5" s="565"/>
      <c r="J5" s="565"/>
      <c r="K5" s="565"/>
      <c r="L5" s="565"/>
      <c r="M5" s="565"/>
      <c r="N5" s="565"/>
      <c r="O5" s="565"/>
      <c r="P5" s="565"/>
      <c r="Q5" s="565"/>
      <c r="R5" s="402"/>
      <c r="S5" s="402"/>
      <c r="T5" s="402"/>
      <c r="U5" s="402"/>
      <c r="V5" s="568"/>
      <c r="W5" s="489"/>
      <c r="X5" s="403"/>
      <c r="Y5" s="403"/>
      <c r="Z5" s="403"/>
      <c r="AA5" s="403"/>
      <c r="AB5" s="404"/>
      <c r="AC5" s="402"/>
      <c r="AD5" s="403"/>
      <c r="AE5" s="403"/>
      <c r="AF5" s="403"/>
      <c r="AG5" s="403"/>
      <c r="AH5" s="403"/>
      <c r="AI5" s="403"/>
      <c r="AJ5" s="403"/>
      <c r="AK5" s="403"/>
      <c r="AL5" s="569"/>
      <c r="AM5" s="454" t="s">
        <v>78</v>
      </c>
      <c r="AN5" s="359"/>
      <c r="AO5" s="359"/>
      <c r="AP5" s="359"/>
      <c r="AQ5" s="359"/>
      <c r="AR5" s="359"/>
      <c r="AS5" s="359"/>
      <c r="AT5" s="360"/>
      <c r="AU5" s="442" t="s">
        <v>79</v>
      </c>
      <c r="AV5" s="443"/>
      <c r="AW5" s="443"/>
      <c r="AX5" s="443"/>
      <c r="AY5" s="365" t="s">
        <v>80</v>
      </c>
      <c r="AZ5" s="366"/>
      <c r="BA5" s="366"/>
      <c r="BB5" s="366"/>
      <c r="BC5" s="366"/>
      <c r="BD5" s="366"/>
      <c r="BE5" s="366"/>
      <c r="BF5" s="366"/>
      <c r="BG5" s="366"/>
      <c r="BH5" s="366"/>
      <c r="BI5" s="366"/>
      <c r="BJ5" s="366"/>
      <c r="BK5" s="366"/>
      <c r="BL5" s="366"/>
      <c r="BM5" s="367"/>
      <c r="BN5" s="385">
        <v>10141633</v>
      </c>
      <c r="BO5" s="386"/>
      <c r="BP5" s="386"/>
      <c r="BQ5" s="386"/>
      <c r="BR5" s="386"/>
      <c r="BS5" s="386"/>
      <c r="BT5" s="386"/>
      <c r="BU5" s="387"/>
      <c r="BV5" s="385">
        <v>10355578</v>
      </c>
      <c r="BW5" s="386"/>
      <c r="BX5" s="386"/>
      <c r="BY5" s="386"/>
      <c r="BZ5" s="386"/>
      <c r="CA5" s="386"/>
      <c r="CB5" s="386"/>
      <c r="CC5" s="387"/>
      <c r="CD5" s="394" t="s">
        <v>81</v>
      </c>
      <c r="CE5" s="395"/>
      <c r="CF5" s="395"/>
      <c r="CG5" s="395"/>
      <c r="CH5" s="395"/>
      <c r="CI5" s="395"/>
      <c r="CJ5" s="395"/>
      <c r="CK5" s="395"/>
      <c r="CL5" s="395"/>
      <c r="CM5" s="395"/>
      <c r="CN5" s="395"/>
      <c r="CO5" s="395"/>
      <c r="CP5" s="395"/>
      <c r="CQ5" s="395"/>
      <c r="CR5" s="395"/>
      <c r="CS5" s="396"/>
      <c r="CT5" s="355">
        <v>88.1</v>
      </c>
      <c r="CU5" s="356"/>
      <c r="CV5" s="356"/>
      <c r="CW5" s="356"/>
      <c r="CX5" s="356"/>
      <c r="CY5" s="356"/>
      <c r="CZ5" s="356"/>
      <c r="DA5" s="357"/>
      <c r="DB5" s="355">
        <v>84</v>
      </c>
      <c r="DC5" s="356"/>
      <c r="DD5" s="356"/>
      <c r="DE5" s="356"/>
      <c r="DF5" s="356"/>
      <c r="DG5" s="356"/>
      <c r="DH5" s="356"/>
      <c r="DI5" s="357"/>
      <c r="DJ5" s="139"/>
      <c r="DK5" s="139"/>
      <c r="DL5" s="139"/>
      <c r="DM5" s="139"/>
      <c r="DN5" s="139"/>
      <c r="DO5" s="139"/>
    </row>
    <row r="6" spans="1:119" ht="18.75" customHeight="1">
      <c r="A6" s="140"/>
      <c r="B6" s="534" t="s">
        <v>82</v>
      </c>
      <c r="C6" s="401"/>
      <c r="D6" s="401"/>
      <c r="E6" s="535"/>
      <c r="F6" s="535"/>
      <c r="G6" s="535"/>
      <c r="H6" s="535"/>
      <c r="I6" s="535"/>
      <c r="J6" s="535"/>
      <c r="K6" s="535"/>
      <c r="L6" s="535" t="s">
        <v>83</v>
      </c>
      <c r="M6" s="535"/>
      <c r="N6" s="535"/>
      <c r="O6" s="535"/>
      <c r="P6" s="535"/>
      <c r="Q6" s="535"/>
      <c r="R6" s="425"/>
      <c r="S6" s="425"/>
      <c r="T6" s="425"/>
      <c r="U6" s="425"/>
      <c r="V6" s="541"/>
      <c r="W6" s="474" t="s">
        <v>84</v>
      </c>
      <c r="X6" s="400"/>
      <c r="Y6" s="400"/>
      <c r="Z6" s="400"/>
      <c r="AA6" s="400"/>
      <c r="AB6" s="401"/>
      <c r="AC6" s="546" t="s">
        <v>85</v>
      </c>
      <c r="AD6" s="547"/>
      <c r="AE6" s="547"/>
      <c r="AF6" s="547"/>
      <c r="AG6" s="547"/>
      <c r="AH6" s="547"/>
      <c r="AI6" s="547"/>
      <c r="AJ6" s="547"/>
      <c r="AK6" s="547"/>
      <c r="AL6" s="548"/>
      <c r="AM6" s="454" t="s">
        <v>86</v>
      </c>
      <c r="AN6" s="359"/>
      <c r="AO6" s="359"/>
      <c r="AP6" s="359"/>
      <c r="AQ6" s="359"/>
      <c r="AR6" s="359"/>
      <c r="AS6" s="359"/>
      <c r="AT6" s="360"/>
      <c r="AU6" s="442" t="s">
        <v>79</v>
      </c>
      <c r="AV6" s="443"/>
      <c r="AW6" s="443"/>
      <c r="AX6" s="443"/>
      <c r="AY6" s="365" t="s">
        <v>87</v>
      </c>
      <c r="AZ6" s="366"/>
      <c r="BA6" s="366"/>
      <c r="BB6" s="366"/>
      <c r="BC6" s="366"/>
      <c r="BD6" s="366"/>
      <c r="BE6" s="366"/>
      <c r="BF6" s="366"/>
      <c r="BG6" s="366"/>
      <c r="BH6" s="366"/>
      <c r="BI6" s="366"/>
      <c r="BJ6" s="366"/>
      <c r="BK6" s="366"/>
      <c r="BL6" s="366"/>
      <c r="BM6" s="367"/>
      <c r="BN6" s="385">
        <v>29915</v>
      </c>
      <c r="BO6" s="386"/>
      <c r="BP6" s="386"/>
      <c r="BQ6" s="386"/>
      <c r="BR6" s="386"/>
      <c r="BS6" s="386"/>
      <c r="BT6" s="386"/>
      <c r="BU6" s="387"/>
      <c r="BV6" s="385">
        <v>307632</v>
      </c>
      <c r="BW6" s="386"/>
      <c r="BX6" s="386"/>
      <c r="BY6" s="386"/>
      <c r="BZ6" s="386"/>
      <c r="CA6" s="386"/>
      <c r="CB6" s="386"/>
      <c r="CC6" s="387"/>
      <c r="CD6" s="394" t="s">
        <v>88</v>
      </c>
      <c r="CE6" s="395"/>
      <c r="CF6" s="395"/>
      <c r="CG6" s="395"/>
      <c r="CH6" s="395"/>
      <c r="CI6" s="395"/>
      <c r="CJ6" s="395"/>
      <c r="CK6" s="395"/>
      <c r="CL6" s="395"/>
      <c r="CM6" s="395"/>
      <c r="CN6" s="395"/>
      <c r="CO6" s="395"/>
      <c r="CP6" s="395"/>
      <c r="CQ6" s="395"/>
      <c r="CR6" s="395"/>
      <c r="CS6" s="396"/>
      <c r="CT6" s="531">
        <v>92.4</v>
      </c>
      <c r="CU6" s="532"/>
      <c r="CV6" s="532"/>
      <c r="CW6" s="532"/>
      <c r="CX6" s="532"/>
      <c r="CY6" s="532"/>
      <c r="CZ6" s="532"/>
      <c r="DA6" s="533"/>
      <c r="DB6" s="531">
        <v>89</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89</v>
      </c>
      <c r="AN7" s="359"/>
      <c r="AO7" s="359"/>
      <c r="AP7" s="359"/>
      <c r="AQ7" s="359"/>
      <c r="AR7" s="359"/>
      <c r="AS7" s="359"/>
      <c r="AT7" s="360"/>
      <c r="AU7" s="442" t="s">
        <v>90</v>
      </c>
      <c r="AV7" s="443"/>
      <c r="AW7" s="443"/>
      <c r="AX7" s="443"/>
      <c r="AY7" s="365" t="s">
        <v>91</v>
      </c>
      <c r="AZ7" s="366"/>
      <c r="BA7" s="366"/>
      <c r="BB7" s="366"/>
      <c r="BC7" s="366"/>
      <c r="BD7" s="366"/>
      <c r="BE7" s="366"/>
      <c r="BF7" s="366"/>
      <c r="BG7" s="366"/>
      <c r="BH7" s="366"/>
      <c r="BI7" s="366"/>
      <c r="BJ7" s="366"/>
      <c r="BK7" s="366"/>
      <c r="BL7" s="366"/>
      <c r="BM7" s="367"/>
      <c r="BN7" s="385" t="s">
        <v>92</v>
      </c>
      <c r="BO7" s="386"/>
      <c r="BP7" s="386"/>
      <c r="BQ7" s="386"/>
      <c r="BR7" s="386"/>
      <c r="BS7" s="386"/>
      <c r="BT7" s="386"/>
      <c r="BU7" s="387"/>
      <c r="BV7" s="385">
        <v>92325</v>
      </c>
      <c r="BW7" s="386"/>
      <c r="BX7" s="386"/>
      <c r="BY7" s="386"/>
      <c r="BZ7" s="386"/>
      <c r="CA7" s="386"/>
      <c r="CB7" s="386"/>
      <c r="CC7" s="387"/>
      <c r="CD7" s="394" t="s">
        <v>93</v>
      </c>
      <c r="CE7" s="395"/>
      <c r="CF7" s="395"/>
      <c r="CG7" s="395"/>
      <c r="CH7" s="395"/>
      <c r="CI7" s="395"/>
      <c r="CJ7" s="395"/>
      <c r="CK7" s="395"/>
      <c r="CL7" s="395"/>
      <c r="CM7" s="395"/>
      <c r="CN7" s="395"/>
      <c r="CO7" s="395"/>
      <c r="CP7" s="395"/>
      <c r="CQ7" s="395"/>
      <c r="CR7" s="395"/>
      <c r="CS7" s="396"/>
      <c r="CT7" s="385">
        <v>3214677</v>
      </c>
      <c r="CU7" s="386"/>
      <c r="CV7" s="386"/>
      <c r="CW7" s="386"/>
      <c r="CX7" s="386"/>
      <c r="CY7" s="386"/>
      <c r="CZ7" s="386"/>
      <c r="DA7" s="387"/>
      <c r="DB7" s="385">
        <v>3158486</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94</v>
      </c>
      <c r="AN8" s="359"/>
      <c r="AO8" s="359"/>
      <c r="AP8" s="359"/>
      <c r="AQ8" s="359"/>
      <c r="AR8" s="359"/>
      <c r="AS8" s="359"/>
      <c r="AT8" s="360"/>
      <c r="AU8" s="442" t="s">
        <v>79</v>
      </c>
      <c r="AV8" s="443"/>
      <c r="AW8" s="443"/>
      <c r="AX8" s="443"/>
      <c r="AY8" s="365" t="s">
        <v>95</v>
      </c>
      <c r="AZ8" s="366"/>
      <c r="BA8" s="366"/>
      <c r="BB8" s="366"/>
      <c r="BC8" s="366"/>
      <c r="BD8" s="366"/>
      <c r="BE8" s="366"/>
      <c r="BF8" s="366"/>
      <c r="BG8" s="366"/>
      <c r="BH8" s="366"/>
      <c r="BI8" s="366"/>
      <c r="BJ8" s="366"/>
      <c r="BK8" s="366"/>
      <c r="BL8" s="366"/>
      <c r="BM8" s="367"/>
      <c r="BN8" s="385">
        <v>29915</v>
      </c>
      <c r="BO8" s="386"/>
      <c r="BP8" s="386"/>
      <c r="BQ8" s="386"/>
      <c r="BR8" s="386"/>
      <c r="BS8" s="386"/>
      <c r="BT8" s="386"/>
      <c r="BU8" s="387"/>
      <c r="BV8" s="385">
        <v>215307</v>
      </c>
      <c r="BW8" s="386"/>
      <c r="BX8" s="386"/>
      <c r="BY8" s="386"/>
      <c r="BZ8" s="386"/>
      <c r="CA8" s="386"/>
      <c r="CB8" s="386"/>
      <c r="CC8" s="387"/>
      <c r="CD8" s="394" t="s">
        <v>96</v>
      </c>
      <c r="CE8" s="395"/>
      <c r="CF8" s="395"/>
      <c r="CG8" s="395"/>
      <c r="CH8" s="395"/>
      <c r="CI8" s="395"/>
      <c r="CJ8" s="395"/>
      <c r="CK8" s="395"/>
      <c r="CL8" s="395"/>
      <c r="CM8" s="395"/>
      <c r="CN8" s="395"/>
      <c r="CO8" s="395"/>
      <c r="CP8" s="395"/>
      <c r="CQ8" s="395"/>
      <c r="CR8" s="395"/>
      <c r="CS8" s="396"/>
      <c r="CT8" s="494">
        <v>0.35</v>
      </c>
      <c r="CU8" s="495"/>
      <c r="CV8" s="495"/>
      <c r="CW8" s="495"/>
      <c r="CX8" s="495"/>
      <c r="CY8" s="495"/>
      <c r="CZ8" s="495"/>
      <c r="DA8" s="496"/>
      <c r="DB8" s="494">
        <v>0.35</v>
      </c>
      <c r="DC8" s="495"/>
      <c r="DD8" s="495"/>
      <c r="DE8" s="495"/>
      <c r="DF8" s="495"/>
      <c r="DG8" s="495"/>
      <c r="DH8" s="495"/>
      <c r="DI8" s="496"/>
      <c r="DJ8" s="139"/>
      <c r="DK8" s="139"/>
      <c r="DL8" s="139"/>
      <c r="DM8" s="139"/>
      <c r="DN8" s="139"/>
      <c r="DO8" s="139"/>
    </row>
    <row r="9" spans="1:119" ht="18.75" customHeight="1" thickBot="1">
      <c r="A9" s="140"/>
      <c r="B9" s="520" t="s">
        <v>97</v>
      </c>
      <c r="C9" s="521"/>
      <c r="D9" s="521"/>
      <c r="E9" s="521"/>
      <c r="F9" s="521"/>
      <c r="G9" s="521"/>
      <c r="H9" s="521"/>
      <c r="I9" s="521"/>
      <c r="J9" s="521"/>
      <c r="K9" s="448"/>
      <c r="L9" s="522" t="s">
        <v>98</v>
      </c>
      <c r="M9" s="523"/>
      <c r="N9" s="523"/>
      <c r="O9" s="523"/>
      <c r="P9" s="523"/>
      <c r="Q9" s="524"/>
      <c r="R9" s="525">
        <v>7884</v>
      </c>
      <c r="S9" s="526"/>
      <c r="T9" s="526"/>
      <c r="U9" s="526"/>
      <c r="V9" s="527"/>
      <c r="W9" s="464" t="s">
        <v>99</v>
      </c>
      <c r="X9" s="465"/>
      <c r="Y9" s="465"/>
      <c r="Z9" s="465"/>
      <c r="AA9" s="465"/>
      <c r="AB9" s="465"/>
      <c r="AC9" s="465"/>
      <c r="AD9" s="465"/>
      <c r="AE9" s="465"/>
      <c r="AF9" s="465"/>
      <c r="AG9" s="465"/>
      <c r="AH9" s="465"/>
      <c r="AI9" s="465"/>
      <c r="AJ9" s="465"/>
      <c r="AK9" s="465"/>
      <c r="AL9" s="528"/>
      <c r="AM9" s="454" t="s">
        <v>100</v>
      </c>
      <c r="AN9" s="359"/>
      <c r="AO9" s="359"/>
      <c r="AP9" s="359"/>
      <c r="AQ9" s="359"/>
      <c r="AR9" s="359"/>
      <c r="AS9" s="359"/>
      <c r="AT9" s="360"/>
      <c r="AU9" s="442" t="s">
        <v>79</v>
      </c>
      <c r="AV9" s="443"/>
      <c r="AW9" s="443"/>
      <c r="AX9" s="443"/>
      <c r="AY9" s="365" t="s">
        <v>101</v>
      </c>
      <c r="AZ9" s="366"/>
      <c r="BA9" s="366"/>
      <c r="BB9" s="366"/>
      <c r="BC9" s="366"/>
      <c r="BD9" s="366"/>
      <c r="BE9" s="366"/>
      <c r="BF9" s="366"/>
      <c r="BG9" s="366"/>
      <c r="BH9" s="366"/>
      <c r="BI9" s="366"/>
      <c r="BJ9" s="366"/>
      <c r="BK9" s="366"/>
      <c r="BL9" s="366"/>
      <c r="BM9" s="367"/>
      <c r="BN9" s="385">
        <v>-185392</v>
      </c>
      <c r="BO9" s="386"/>
      <c r="BP9" s="386"/>
      <c r="BQ9" s="386"/>
      <c r="BR9" s="386"/>
      <c r="BS9" s="386"/>
      <c r="BT9" s="386"/>
      <c r="BU9" s="387"/>
      <c r="BV9" s="385">
        <v>83793</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16.899999999999999</v>
      </c>
      <c r="CU9" s="356"/>
      <c r="CV9" s="356"/>
      <c r="CW9" s="356"/>
      <c r="CX9" s="356"/>
      <c r="CY9" s="356"/>
      <c r="CZ9" s="356"/>
      <c r="DA9" s="357"/>
      <c r="DB9" s="355">
        <v>15.1</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103</v>
      </c>
      <c r="M10" s="359"/>
      <c r="N10" s="359"/>
      <c r="O10" s="359"/>
      <c r="P10" s="359"/>
      <c r="Q10" s="360"/>
      <c r="R10" s="361">
        <v>8461</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2925</v>
      </c>
      <c r="BO10" s="386"/>
      <c r="BP10" s="386"/>
      <c r="BQ10" s="386"/>
      <c r="BR10" s="386"/>
      <c r="BS10" s="386"/>
      <c r="BT10" s="386"/>
      <c r="BU10" s="387"/>
      <c r="BV10" s="385">
        <v>147</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3" t="s">
        <v>108</v>
      </c>
      <c r="M11" s="434"/>
      <c r="N11" s="434"/>
      <c r="O11" s="434"/>
      <c r="P11" s="434"/>
      <c r="Q11" s="435"/>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79</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t="s">
        <v>112</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c r="A12" s="140"/>
      <c r="B12" s="497" t="s">
        <v>114</v>
      </c>
      <c r="C12" s="498"/>
      <c r="D12" s="498"/>
      <c r="E12" s="498"/>
      <c r="F12" s="498"/>
      <c r="G12" s="498"/>
      <c r="H12" s="498"/>
      <c r="I12" s="498"/>
      <c r="J12" s="498"/>
      <c r="K12" s="499"/>
      <c r="L12" s="506" t="s">
        <v>115</v>
      </c>
      <c r="M12" s="507"/>
      <c r="N12" s="507"/>
      <c r="O12" s="507"/>
      <c r="P12" s="507"/>
      <c r="Q12" s="508"/>
      <c r="R12" s="509">
        <v>8015</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t="s">
        <v>121</v>
      </c>
      <c r="BO12" s="386"/>
      <c r="BP12" s="386"/>
      <c r="BQ12" s="386"/>
      <c r="BR12" s="386"/>
      <c r="BS12" s="386"/>
      <c r="BT12" s="386"/>
      <c r="BU12" s="387"/>
      <c r="BV12" s="385" t="s">
        <v>121</v>
      </c>
      <c r="BW12" s="386"/>
      <c r="BX12" s="386"/>
      <c r="BY12" s="386"/>
      <c r="BZ12" s="386"/>
      <c r="CA12" s="386"/>
      <c r="CB12" s="386"/>
      <c r="CC12" s="387"/>
      <c r="CD12" s="394" t="s">
        <v>122</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123</v>
      </c>
      <c r="N13" s="484"/>
      <c r="O13" s="484"/>
      <c r="P13" s="484"/>
      <c r="Q13" s="485"/>
      <c r="R13" s="486">
        <v>7937</v>
      </c>
      <c r="S13" s="487"/>
      <c r="T13" s="487"/>
      <c r="U13" s="487"/>
      <c r="V13" s="488"/>
      <c r="W13" s="474" t="s">
        <v>124</v>
      </c>
      <c r="X13" s="400"/>
      <c r="Y13" s="400"/>
      <c r="Z13" s="400"/>
      <c r="AA13" s="400"/>
      <c r="AB13" s="401"/>
      <c r="AC13" s="361">
        <v>244</v>
      </c>
      <c r="AD13" s="362"/>
      <c r="AE13" s="362"/>
      <c r="AF13" s="362"/>
      <c r="AG13" s="363"/>
      <c r="AH13" s="361">
        <v>295</v>
      </c>
      <c r="AI13" s="362"/>
      <c r="AJ13" s="362"/>
      <c r="AK13" s="362"/>
      <c r="AL13" s="364"/>
      <c r="AM13" s="454" t="s">
        <v>125</v>
      </c>
      <c r="AN13" s="359"/>
      <c r="AO13" s="359"/>
      <c r="AP13" s="359"/>
      <c r="AQ13" s="359"/>
      <c r="AR13" s="359"/>
      <c r="AS13" s="359"/>
      <c r="AT13" s="360"/>
      <c r="AU13" s="442" t="s">
        <v>126</v>
      </c>
      <c r="AV13" s="443"/>
      <c r="AW13" s="443"/>
      <c r="AX13" s="443"/>
      <c r="AY13" s="365" t="s">
        <v>127</v>
      </c>
      <c r="AZ13" s="366"/>
      <c r="BA13" s="366"/>
      <c r="BB13" s="366"/>
      <c r="BC13" s="366"/>
      <c r="BD13" s="366"/>
      <c r="BE13" s="366"/>
      <c r="BF13" s="366"/>
      <c r="BG13" s="366"/>
      <c r="BH13" s="366"/>
      <c r="BI13" s="366"/>
      <c r="BJ13" s="366"/>
      <c r="BK13" s="366"/>
      <c r="BL13" s="366"/>
      <c r="BM13" s="367"/>
      <c r="BN13" s="385">
        <v>-182467</v>
      </c>
      <c r="BO13" s="386"/>
      <c r="BP13" s="386"/>
      <c r="BQ13" s="386"/>
      <c r="BR13" s="386"/>
      <c r="BS13" s="386"/>
      <c r="BT13" s="386"/>
      <c r="BU13" s="387"/>
      <c r="BV13" s="385">
        <v>83940</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11.4</v>
      </c>
      <c r="CU13" s="356"/>
      <c r="CV13" s="356"/>
      <c r="CW13" s="356"/>
      <c r="CX13" s="356"/>
      <c r="CY13" s="356"/>
      <c r="CZ13" s="356"/>
      <c r="DA13" s="357"/>
      <c r="DB13" s="355">
        <v>11.8</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129</v>
      </c>
      <c r="M14" s="515"/>
      <c r="N14" s="515"/>
      <c r="O14" s="515"/>
      <c r="P14" s="515"/>
      <c r="Q14" s="516"/>
      <c r="R14" s="486">
        <v>8178</v>
      </c>
      <c r="S14" s="487"/>
      <c r="T14" s="487"/>
      <c r="U14" s="487"/>
      <c r="V14" s="488"/>
      <c r="W14" s="489"/>
      <c r="X14" s="403"/>
      <c r="Y14" s="403"/>
      <c r="Z14" s="403"/>
      <c r="AA14" s="403"/>
      <c r="AB14" s="404"/>
      <c r="AC14" s="479">
        <v>6.1</v>
      </c>
      <c r="AD14" s="480"/>
      <c r="AE14" s="480"/>
      <c r="AF14" s="480"/>
      <c r="AG14" s="481"/>
      <c r="AH14" s="479">
        <v>7.1</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v>123.8</v>
      </c>
      <c r="CU14" s="458"/>
      <c r="CV14" s="458"/>
      <c r="CW14" s="458"/>
      <c r="CX14" s="458"/>
      <c r="CY14" s="458"/>
      <c r="CZ14" s="458"/>
      <c r="DA14" s="459"/>
      <c r="DB14" s="490">
        <v>125.2</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123</v>
      </c>
      <c r="N15" s="484"/>
      <c r="O15" s="484"/>
      <c r="P15" s="484"/>
      <c r="Q15" s="485"/>
      <c r="R15" s="486">
        <v>8103</v>
      </c>
      <c r="S15" s="487"/>
      <c r="T15" s="487"/>
      <c r="U15" s="487"/>
      <c r="V15" s="488"/>
      <c r="W15" s="474" t="s">
        <v>131</v>
      </c>
      <c r="X15" s="400"/>
      <c r="Y15" s="400"/>
      <c r="Z15" s="400"/>
      <c r="AA15" s="400"/>
      <c r="AB15" s="401"/>
      <c r="AC15" s="361">
        <v>694</v>
      </c>
      <c r="AD15" s="362"/>
      <c r="AE15" s="362"/>
      <c r="AF15" s="362"/>
      <c r="AG15" s="363"/>
      <c r="AH15" s="361">
        <v>664</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1009995</v>
      </c>
      <c r="BO15" s="381"/>
      <c r="BP15" s="381"/>
      <c r="BQ15" s="381"/>
      <c r="BR15" s="381"/>
      <c r="BS15" s="381"/>
      <c r="BT15" s="381"/>
      <c r="BU15" s="382"/>
      <c r="BV15" s="380">
        <v>968399</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3"/>
      <c r="Y16" s="403"/>
      <c r="Z16" s="403"/>
      <c r="AA16" s="403"/>
      <c r="AB16" s="404"/>
      <c r="AC16" s="479">
        <v>17.399999999999999</v>
      </c>
      <c r="AD16" s="480"/>
      <c r="AE16" s="480"/>
      <c r="AF16" s="480"/>
      <c r="AG16" s="481"/>
      <c r="AH16" s="479">
        <v>16</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2803191</v>
      </c>
      <c r="BO16" s="386"/>
      <c r="BP16" s="386"/>
      <c r="BQ16" s="386"/>
      <c r="BR16" s="386"/>
      <c r="BS16" s="386"/>
      <c r="BT16" s="386"/>
      <c r="BU16" s="387"/>
      <c r="BV16" s="385">
        <v>2728502</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137</v>
      </c>
      <c r="N17" s="469"/>
      <c r="O17" s="469"/>
      <c r="P17" s="469"/>
      <c r="Q17" s="470"/>
      <c r="R17" s="471" t="s">
        <v>135</v>
      </c>
      <c r="S17" s="472"/>
      <c r="T17" s="472"/>
      <c r="U17" s="472"/>
      <c r="V17" s="473"/>
      <c r="W17" s="474" t="s">
        <v>138</v>
      </c>
      <c r="X17" s="400"/>
      <c r="Y17" s="400"/>
      <c r="Z17" s="400"/>
      <c r="AA17" s="400"/>
      <c r="AB17" s="401"/>
      <c r="AC17" s="361">
        <v>3043</v>
      </c>
      <c r="AD17" s="362"/>
      <c r="AE17" s="362"/>
      <c r="AF17" s="362"/>
      <c r="AG17" s="363"/>
      <c r="AH17" s="361">
        <v>3180</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1274003</v>
      </c>
      <c r="BO17" s="386"/>
      <c r="BP17" s="386"/>
      <c r="BQ17" s="386"/>
      <c r="BR17" s="386"/>
      <c r="BS17" s="386"/>
      <c r="BT17" s="386"/>
      <c r="BU17" s="387"/>
      <c r="BV17" s="385">
        <v>1216057</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140</v>
      </c>
      <c r="C18" s="448"/>
      <c r="D18" s="448"/>
      <c r="E18" s="449"/>
      <c r="F18" s="449"/>
      <c r="G18" s="449"/>
      <c r="H18" s="449"/>
      <c r="I18" s="449"/>
      <c r="J18" s="449"/>
      <c r="K18" s="449"/>
      <c r="L18" s="450">
        <v>90.76</v>
      </c>
      <c r="M18" s="450"/>
      <c r="N18" s="450"/>
      <c r="O18" s="450"/>
      <c r="P18" s="450"/>
      <c r="Q18" s="450"/>
      <c r="R18" s="451"/>
      <c r="S18" s="451"/>
      <c r="T18" s="451"/>
      <c r="U18" s="451"/>
      <c r="V18" s="452"/>
      <c r="W18" s="466"/>
      <c r="X18" s="467"/>
      <c r="Y18" s="467"/>
      <c r="Z18" s="467"/>
      <c r="AA18" s="467"/>
      <c r="AB18" s="475"/>
      <c r="AC18" s="349">
        <v>76.400000000000006</v>
      </c>
      <c r="AD18" s="350"/>
      <c r="AE18" s="350"/>
      <c r="AF18" s="350"/>
      <c r="AG18" s="453"/>
      <c r="AH18" s="349">
        <v>76.8</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2808227</v>
      </c>
      <c r="BO18" s="386"/>
      <c r="BP18" s="386"/>
      <c r="BQ18" s="386"/>
      <c r="BR18" s="386"/>
      <c r="BS18" s="386"/>
      <c r="BT18" s="386"/>
      <c r="BU18" s="387"/>
      <c r="BV18" s="385">
        <v>2702350</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142</v>
      </c>
      <c r="C19" s="448"/>
      <c r="D19" s="448"/>
      <c r="E19" s="449"/>
      <c r="F19" s="449"/>
      <c r="G19" s="449"/>
      <c r="H19" s="449"/>
      <c r="I19" s="449"/>
      <c r="J19" s="449"/>
      <c r="K19" s="449"/>
      <c r="L19" s="455">
        <v>87</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3787610</v>
      </c>
      <c r="BO19" s="386"/>
      <c r="BP19" s="386"/>
      <c r="BQ19" s="386"/>
      <c r="BR19" s="386"/>
      <c r="BS19" s="386"/>
      <c r="BT19" s="386"/>
      <c r="BU19" s="387"/>
      <c r="BV19" s="385">
        <v>4052154</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144</v>
      </c>
      <c r="C20" s="448"/>
      <c r="D20" s="448"/>
      <c r="E20" s="449"/>
      <c r="F20" s="449"/>
      <c r="G20" s="449"/>
      <c r="H20" s="449"/>
      <c r="I20" s="449"/>
      <c r="J20" s="449"/>
      <c r="K20" s="449"/>
      <c r="L20" s="455">
        <v>3947</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4"/>
      <c r="AO20" s="434"/>
      <c r="AP20" s="434"/>
      <c r="AQ20" s="434"/>
      <c r="AR20" s="434"/>
      <c r="AS20" s="434"/>
      <c r="AT20" s="435"/>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6" t="s">
        <v>146</v>
      </c>
      <c r="C22" s="417"/>
      <c r="D22" s="418"/>
      <c r="E22" s="425" t="s">
        <v>1</v>
      </c>
      <c r="F22" s="400"/>
      <c r="G22" s="400"/>
      <c r="H22" s="400"/>
      <c r="I22" s="400"/>
      <c r="J22" s="400"/>
      <c r="K22" s="401"/>
      <c r="L22" s="425" t="s">
        <v>147</v>
      </c>
      <c r="M22" s="400"/>
      <c r="N22" s="400"/>
      <c r="O22" s="400"/>
      <c r="P22" s="401"/>
      <c r="Q22" s="410" t="s">
        <v>148</v>
      </c>
      <c r="R22" s="411"/>
      <c r="S22" s="411"/>
      <c r="T22" s="411"/>
      <c r="U22" s="411"/>
      <c r="V22" s="426"/>
      <c r="W22" s="428" t="s">
        <v>149</v>
      </c>
      <c r="X22" s="417"/>
      <c r="Y22" s="418"/>
      <c r="Z22" s="425" t="s">
        <v>1</v>
      </c>
      <c r="AA22" s="400"/>
      <c r="AB22" s="400"/>
      <c r="AC22" s="400"/>
      <c r="AD22" s="400"/>
      <c r="AE22" s="400"/>
      <c r="AF22" s="400"/>
      <c r="AG22" s="401"/>
      <c r="AH22" s="399" t="s">
        <v>150</v>
      </c>
      <c r="AI22" s="400"/>
      <c r="AJ22" s="400"/>
      <c r="AK22" s="400"/>
      <c r="AL22" s="401"/>
      <c r="AM22" s="399" t="s">
        <v>151</v>
      </c>
      <c r="AN22" s="405"/>
      <c r="AO22" s="405"/>
      <c r="AP22" s="405"/>
      <c r="AQ22" s="405"/>
      <c r="AR22" s="406"/>
      <c r="AS22" s="410" t="s">
        <v>148</v>
      </c>
      <c r="AT22" s="411"/>
      <c r="AU22" s="411"/>
      <c r="AV22" s="411"/>
      <c r="AW22" s="411"/>
      <c r="AX22" s="412"/>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9"/>
      <c r="C23" s="420"/>
      <c r="D23" s="421"/>
      <c r="E23" s="402"/>
      <c r="F23" s="403"/>
      <c r="G23" s="403"/>
      <c r="H23" s="403"/>
      <c r="I23" s="403"/>
      <c r="J23" s="403"/>
      <c r="K23" s="404"/>
      <c r="L23" s="402"/>
      <c r="M23" s="403"/>
      <c r="N23" s="403"/>
      <c r="O23" s="403"/>
      <c r="P23" s="404"/>
      <c r="Q23" s="413"/>
      <c r="R23" s="414"/>
      <c r="S23" s="414"/>
      <c r="T23" s="414"/>
      <c r="U23" s="414"/>
      <c r="V23" s="427"/>
      <c r="W23" s="429"/>
      <c r="X23" s="420"/>
      <c r="Y23" s="421"/>
      <c r="Z23" s="402"/>
      <c r="AA23" s="403"/>
      <c r="AB23" s="403"/>
      <c r="AC23" s="403"/>
      <c r="AD23" s="403"/>
      <c r="AE23" s="403"/>
      <c r="AF23" s="403"/>
      <c r="AG23" s="404"/>
      <c r="AH23" s="402"/>
      <c r="AI23" s="403"/>
      <c r="AJ23" s="403"/>
      <c r="AK23" s="403"/>
      <c r="AL23" s="404"/>
      <c r="AM23" s="407"/>
      <c r="AN23" s="408"/>
      <c r="AO23" s="408"/>
      <c r="AP23" s="408"/>
      <c r="AQ23" s="408"/>
      <c r="AR23" s="409"/>
      <c r="AS23" s="413"/>
      <c r="AT23" s="414"/>
      <c r="AU23" s="414"/>
      <c r="AV23" s="414"/>
      <c r="AW23" s="414"/>
      <c r="AX23" s="415"/>
      <c r="AY23" s="377" t="s">
        <v>152</v>
      </c>
      <c r="AZ23" s="378"/>
      <c r="BA23" s="378"/>
      <c r="BB23" s="378"/>
      <c r="BC23" s="378"/>
      <c r="BD23" s="378"/>
      <c r="BE23" s="378"/>
      <c r="BF23" s="378"/>
      <c r="BG23" s="378"/>
      <c r="BH23" s="378"/>
      <c r="BI23" s="378"/>
      <c r="BJ23" s="378"/>
      <c r="BK23" s="378"/>
      <c r="BL23" s="378"/>
      <c r="BM23" s="379"/>
      <c r="BN23" s="385">
        <v>8995885</v>
      </c>
      <c r="BO23" s="386"/>
      <c r="BP23" s="386"/>
      <c r="BQ23" s="386"/>
      <c r="BR23" s="386"/>
      <c r="BS23" s="386"/>
      <c r="BT23" s="386"/>
      <c r="BU23" s="387"/>
      <c r="BV23" s="385">
        <v>8287271</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9"/>
      <c r="C24" s="420"/>
      <c r="D24" s="421"/>
      <c r="E24" s="358" t="s">
        <v>153</v>
      </c>
      <c r="F24" s="359"/>
      <c r="G24" s="359"/>
      <c r="H24" s="359"/>
      <c r="I24" s="359"/>
      <c r="J24" s="359"/>
      <c r="K24" s="360"/>
      <c r="L24" s="361">
        <v>1</v>
      </c>
      <c r="M24" s="362"/>
      <c r="N24" s="362"/>
      <c r="O24" s="362"/>
      <c r="P24" s="363"/>
      <c r="Q24" s="361">
        <v>8000</v>
      </c>
      <c r="R24" s="362"/>
      <c r="S24" s="362"/>
      <c r="T24" s="362"/>
      <c r="U24" s="362"/>
      <c r="V24" s="363"/>
      <c r="W24" s="429"/>
      <c r="X24" s="420"/>
      <c r="Y24" s="421"/>
      <c r="Z24" s="358" t="s">
        <v>154</v>
      </c>
      <c r="AA24" s="359"/>
      <c r="AB24" s="359"/>
      <c r="AC24" s="359"/>
      <c r="AD24" s="359"/>
      <c r="AE24" s="359"/>
      <c r="AF24" s="359"/>
      <c r="AG24" s="360"/>
      <c r="AH24" s="361">
        <v>161</v>
      </c>
      <c r="AI24" s="362"/>
      <c r="AJ24" s="362"/>
      <c r="AK24" s="362"/>
      <c r="AL24" s="363"/>
      <c r="AM24" s="361">
        <v>447419</v>
      </c>
      <c r="AN24" s="362"/>
      <c r="AO24" s="362"/>
      <c r="AP24" s="362"/>
      <c r="AQ24" s="362"/>
      <c r="AR24" s="363"/>
      <c r="AS24" s="361">
        <v>2779</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6742574</v>
      </c>
      <c r="BO24" s="386"/>
      <c r="BP24" s="386"/>
      <c r="BQ24" s="386"/>
      <c r="BR24" s="386"/>
      <c r="BS24" s="386"/>
      <c r="BT24" s="386"/>
      <c r="BU24" s="387"/>
      <c r="BV24" s="385">
        <v>6015551</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9"/>
      <c r="C25" s="420"/>
      <c r="D25" s="421"/>
      <c r="E25" s="358" t="s">
        <v>156</v>
      </c>
      <c r="F25" s="359"/>
      <c r="G25" s="359"/>
      <c r="H25" s="359"/>
      <c r="I25" s="359"/>
      <c r="J25" s="359"/>
      <c r="K25" s="360"/>
      <c r="L25" s="361">
        <v>1</v>
      </c>
      <c r="M25" s="362"/>
      <c r="N25" s="362"/>
      <c r="O25" s="362"/>
      <c r="P25" s="363"/>
      <c r="Q25" s="361">
        <v>6900</v>
      </c>
      <c r="R25" s="362"/>
      <c r="S25" s="362"/>
      <c r="T25" s="362"/>
      <c r="U25" s="362"/>
      <c r="V25" s="363"/>
      <c r="W25" s="429"/>
      <c r="X25" s="420"/>
      <c r="Y25" s="421"/>
      <c r="Z25" s="358" t="s">
        <v>157</v>
      </c>
      <c r="AA25" s="359"/>
      <c r="AB25" s="359"/>
      <c r="AC25" s="359"/>
      <c r="AD25" s="359"/>
      <c r="AE25" s="359"/>
      <c r="AF25" s="359"/>
      <c r="AG25" s="360"/>
      <c r="AH25" s="361">
        <v>20</v>
      </c>
      <c r="AI25" s="362"/>
      <c r="AJ25" s="362"/>
      <c r="AK25" s="362"/>
      <c r="AL25" s="363"/>
      <c r="AM25" s="361">
        <v>52620</v>
      </c>
      <c r="AN25" s="362"/>
      <c r="AO25" s="362"/>
      <c r="AP25" s="362"/>
      <c r="AQ25" s="362"/>
      <c r="AR25" s="363"/>
      <c r="AS25" s="361">
        <v>2631</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320655</v>
      </c>
      <c r="BO25" s="381"/>
      <c r="BP25" s="381"/>
      <c r="BQ25" s="381"/>
      <c r="BR25" s="381"/>
      <c r="BS25" s="381"/>
      <c r="BT25" s="381"/>
      <c r="BU25" s="382"/>
      <c r="BV25" s="380">
        <v>732852</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9"/>
      <c r="C26" s="420"/>
      <c r="D26" s="421"/>
      <c r="E26" s="358" t="s">
        <v>159</v>
      </c>
      <c r="F26" s="359"/>
      <c r="G26" s="359"/>
      <c r="H26" s="359"/>
      <c r="I26" s="359"/>
      <c r="J26" s="359"/>
      <c r="K26" s="360"/>
      <c r="L26" s="361">
        <v>1</v>
      </c>
      <c r="M26" s="362"/>
      <c r="N26" s="362"/>
      <c r="O26" s="362"/>
      <c r="P26" s="363"/>
      <c r="Q26" s="361">
        <v>6400</v>
      </c>
      <c r="R26" s="362"/>
      <c r="S26" s="362"/>
      <c r="T26" s="362"/>
      <c r="U26" s="362"/>
      <c r="V26" s="363"/>
      <c r="W26" s="429"/>
      <c r="X26" s="420"/>
      <c r="Y26" s="421"/>
      <c r="Z26" s="358" t="s">
        <v>160</v>
      </c>
      <c r="AA26" s="397"/>
      <c r="AB26" s="397"/>
      <c r="AC26" s="397"/>
      <c r="AD26" s="397"/>
      <c r="AE26" s="397"/>
      <c r="AF26" s="397"/>
      <c r="AG26" s="398"/>
      <c r="AH26" s="361">
        <v>5</v>
      </c>
      <c r="AI26" s="362"/>
      <c r="AJ26" s="362"/>
      <c r="AK26" s="362"/>
      <c r="AL26" s="363"/>
      <c r="AM26" s="361">
        <v>12575</v>
      </c>
      <c r="AN26" s="362"/>
      <c r="AO26" s="362"/>
      <c r="AP26" s="362"/>
      <c r="AQ26" s="362"/>
      <c r="AR26" s="363"/>
      <c r="AS26" s="361">
        <v>2515</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9"/>
      <c r="C27" s="420"/>
      <c r="D27" s="421"/>
      <c r="E27" s="358" t="s">
        <v>162</v>
      </c>
      <c r="F27" s="359"/>
      <c r="G27" s="359"/>
      <c r="H27" s="359"/>
      <c r="I27" s="359"/>
      <c r="J27" s="359"/>
      <c r="K27" s="360"/>
      <c r="L27" s="361">
        <v>1</v>
      </c>
      <c r="M27" s="362"/>
      <c r="N27" s="362"/>
      <c r="O27" s="362"/>
      <c r="P27" s="363"/>
      <c r="Q27" s="361">
        <v>3000</v>
      </c>
      <c r="R27" s="362"/>
      <c r="S27" s="362"/>
      <c r="T27" s="362"/>
      <c r="U27" s="362"/>
      <c r="V27" s="363"/>
      <c r="W27" s="429"/>
      <c r="X27" s="420"/>
      <c r="Y27" s="421"/>
      <c r="Z27" s="358" t="s">
        <v>163</v>
      </c>
      <c r="AA27" s="359"/>
      <c r="AB27" s="359"/>
      <c r="AC27" s="359"/>
      <c r="AD27" s="359"/>
      <c r="AE27" s="359"/>
      <c r="AF27" s="359"/>
      <c r="AG27" s="360"/>
      <c r="AH27" s="361" t="s">
        <v>121</v>
      </c>
      <c r="AI27" s="362"/>
      <c r="AJ27" s="362"/>
      <c r="AK27" s="362"/>
      <c r="AL27" s="363"/>
      <c r="AM27" s="361" t="s">
        <v>121</v>
      </c>
      <c r="AN27" s="362"/>
      <c r="AO27" s="362"/>
      <c r="AP27" s="362"/>
      <c r="AQ27" s="362"/>
      <c r="AR27" s="363"/>
      <c r="AS27" s="361" t="s">
        <v>121</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t="s">
        <v>121</v>
      </c>
      <c r="BO27" s="389"/>
      <c r="BP27" s="389"/>
      <c r="BQ27" s="389"/>
      <c r="BR27" s="389"/>
      <c r="BS27" s="389"/>
      <c r="BT27" s="389"/>
      <c r="BU27" s="390"/>
      <c r="BV27" s="388" t="s">
        <v>121</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9"/>
      <c r="C28" s="420"/>
      <c r="D28" s="421"/>
      <c r="E28" s="358" t="s">
        <v>165</v>
      </c>
      <c r="F28" s="359"/>
      <c r="G28" s="359"/>
      <c r="H28" s="359"/>
      <c r="I28" s="359"/>
      <c r="J28" s="359"/>
      <c r="K28" s="360"/>
      <c r="L28" s="361">
        <v>1</v>
      </c>
      <c r="M28" s="362"/>
      <c r="N28" s="362"/>
      <c r="O28" s="362"/>
      <c r="P28" s="363"/>
      <c r="Q28" s="361">
        <v>2200</v>
      </c>
      <c r="R28" s="362"/>
      <c r="S28" s="362"/>
      <c r="T28" s="362"/>
      <c r="U28" s="362"/>
      <c r="V28" s="363"/>
      <c r="W28" s="429"/>
      <c r="X28" s="420"/>
      <c r="Y28" s="421"/>
      <c r="Z28" s="358" t="s">
        <v>166</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575572</v>
      </c>
      <c r="BO28" s="381"/>
      <c r="BP28" s="381"/>
      <c r="BQ28" s="381"/>
      <c r="BR28" s="381"/>
      <c r="BS28" s="381"/>
      <c r="BT28" s="381"/>
      <c r="BU28" s="382"/>
      <c r="BV28" s="380">
        <v>572647</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9"/>
      <c r="C29" s="420"/>
      <c r="D29" s="421"/>
      <c r="E29" s="358" t="s">
        <v>169</v>
      </c>
      <c r="F29" s="359"/>
      <c r="G29" s="359"/>
      <c r="H29" s="359"/>
      <c r="I29" s="359"/>
      <c r="J29" s="359"/>
      <c r="K29" s="360"/>
      <c r="L29" s="361">
        <v>12</v>
      </c>
      <c r="M29" s="362"/>
      <c r="N29" s="362"/>
      <c r="O29" s="362"/>
      <c r="P29" s="363"/>
      <c r="Q29" s="361">
        <v>2000</v>
      </c>
      <c r="R29" s="362"/>
      <c r="S29" s="362"/>
      <c r="T29" s="362"/>
      <c r="U29" s="362"/>
      <c r="V29" s="363"/>
      <c r="W29" s="430"/>
      <c r="X29" s="431"/>
      <c r="Y29" s="432"/>
      <c r="Z29" s="358" t="s">
        <v>170</v>
      </c>
      <c r="AA29" s="359"/>
      <c r="AB29" s="359"/>
      <c r="AC29" s="359"/>
      <c r="AD29" s="359"/>
      <c r="AE29" s="359"/>
      <c r="AF29" s="359"/>
      <c r="AG29" s="360"/>
      <c r="AH29" s="361">
        <v>161</v>
      </c>
      <c r="AI29" s="362"/>
      <c r="AJ29" s="362"/>
      <c r="AK29" s="362"/>
      <c r="AL29" s="363"/>
      <c r="AM29" s="361">
        <v>447419</v>
      </c>
      <c r="AN29" s="362"/>
      <c r="AO29" s="362"/>
      <c r="AP29" s="362"/>
      <c r="AQ29" s="362"/>
      <c r="AR29" s="363"/>
      <c r="AS29" s="361">
        <v>2779</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437648</v>
      </c>
      <c r="BO29" s="386"/>
      <c r="BP29" s="386"/>
      <c r="BQ29" s="386"/>
      <c r="BR29" s="386"/>
      <c r="BS29" s="386"/>
      <c r="BT29" s="386"/>
      <c r="BU29" s="387"/>
      <c r="BV29" s="385">
        <v>437579</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2"/>
      <c r="C30" s="423"/>
      <c r="D30" s="424"/>
      <c r="E30" s="433"/>
      <c r="F30" s="434"/>
      <c r="G30" s="434"/>
      <c r="H30" s="434"/>
      <c r="I30" s="434"/>
      <c r="J30" s="434"/>
      <c r="K30" s="435"/>
      <c r="L30" s="436"/>
      <c r="M30" s="437"/>
      <c r="N30" s="437"/>
      <c r="O30" s="437"/>
      <c r="P30" s="438"/>
      <c r="Q30" s="436"/>
      <c r="R30" s="437"/>
      <c r="S30" s="437"/>
      <c r="T30" s="437"/>
      <c r="U30" s="437"/>
      <c r="V30" s="438"/>
      <c r="W30" s="439" t="s">
        <v>172</v>
      </c>
      <c r="X30" s="440"/>
      <c r="Y30" s="440"/>
      <c r="Z30" s="440"/>
      <c r="AA30" s="440"/>
      <c r="AB30" s="440"/>
      <c r="AC30" s="440"/>
      <c r="AD30" s="440"/>
      <c r="AE30" s="440"/>
      <c r="AF30" s="440"/>
      <c r="AG30" s="441"/>
      <c r="AH30" s="349">
        <v>89.9</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1287307</v>
      </c>
      <c r="BO30" s="389"/>
      <c r="BP30" s="389"/>
      <c r="BQ30" s="389"/>
      <c r="BR30" s="389"/>
      <c r="BS30" s="389"/>
      <c r="BT30" s="389"/>
      <c r="BU30" s="390"/>
      <c r="BV30" s="388">
        <v>1695533</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国民健康保険事業勘定</v>
      </c>
      <c r="X34" s="344"/>
      <c r="Y34" s="344"/>
      <c r="Z34" s="344"/>
      <c r="AA34" s="344"/>
      <c r="AB34" s="344"/>
      <c r="AC34" s="344"/>
      <c r="AD34" s="344"/>
      <c r="AE34" s="344"/>
      <c r="AF34" s="344"/>
      <c r="AG34" s="344"/>
      <c r="AH34" s="344"/>
      <c r="AI34" s="344"/>
      <c r="AJ34" s="344"/>
      <c r="AK34" s="344"/>
      <c r="AL34" s="167"/>
      <c r="AM34" s="345">
        <f>IF(AO34="","",MAX(C34:D43,U34:V43)+1)</f>
        <v>5</v>
      </c>
      <c r="AN34" s="345"/>
      <c r="AO34" s="344" t="str">
        <f>IF('各会計、関係団体の財政状況及び健全化判断比率'!B31="","",'各会計、関係団体の財政状況及び健全化判断比率'!B31)</f>
        <v>水道事業</v>
      </c>
      <c r="AP34" s="344"/>
      <c r="AQ34" s="344"/>
      <c r="AR34" s="344"/>
      <c r="AS34" s="344"/>
      <c r="AT34" s="344"/>
      <c r="AU34" s="344"/>
      <c r="AV34" s="344"/>
      <c r="AW34" s="344"/>
      <c r="AX34" s="344"/>
      <c r="AY34" s="344"/>
      <c r="AZ34" s="344"/>
      <c r="BA34" s="344"/>
      <c r="BB34" s="344"/>
      <c r="BC34" s="344"/>
      <c r="BD34" s="167"/>
      <c r="BE34" s="345" t="str">
        <f>IF(BG34="","",MAX(C34:D43,U34:V43,AM34:AN43)+1)</f>
        <v/>
      </c>
      <c r="BF34" s="345"/>
      <c r="BG34" s="344"/>
      <c r="BH34" s="344"/>
      <c r="BI34" s="344"/>
      <c r="BJ34" s="344"/>
      <c r="BK34" s="344"/>
      <c r="BL34" s="344"/>
      <c r="BM34" s="344"/>
      <c r="BN34" s="344"/>
      <c r="BO34" s="344"/>
      <c r="BP34" s="344"/>
      <c r="BQ34" s="344"/>
      <c r="BR34" s="344"/>
      <c r="BS34" s="344"/>
      <c r="BT34" s="344"/>
      <c r="BU34" s="344"/>
      <c r="BV34" s="167"/>
      <c r="BW34" s="345">
        <f>IF(BY34="","",MAX(C34:D43,U34:V43,AM34:AN43,BE34:BF43)+1)</f>
        <v>6</v>
      </c>
      <c r="BX34" s="345"/>
      <c r="BY34" s="344" t="str">
        <f>IF('各会計、関係団体の財政状況及び健全化判断比率'!B68="","",'各会計、関係団体の財政状況及び健全化判断比率'!B68)</f>
        <v>東京都島嶼町村一部事務組合</v>
      </c>
      <c r="BZ34" s="344"/>
      <c r="CA34" s="344"/>
      <c r="CB34" s="344"/>
      <c r="CC34" s="344"/>
      <c r="CD34" s="344"/>
      <c r="CE34" s="344"/>
      <c r="CF34" s="344"/>
      <c r="CG34" s="344"/>
      <c r="CH34" s="344"/>
      <c r="CI34" s="344"/>
      <c r="CJ34" s="344"/>
      <c r="CK34" s="344"/>
      <c r="CL34" s="344"/>
      <c r="CM34" s="344"/>
      <c r="CN34" s="167"/>
      <c r="CO34" s="345" t="str">
        <f>IF(CQ34="","",MAX(C34:D43,U34:V43,AM34:AN43,BE34:BF43,BW34:BX43)+1)</f>
        <v/>
      </c>
      <c r="CP34" s="345"/>
      <c r="CQ34" s="344" t="str">
        <f>IF('各会計、関係団体の財政状況及び健全化判断比率'!BS7="","",'各会計、関係団体の財政状況及び健全化判断比率'!BS7)</f>
        <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介護保険事業勘定</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7</v>
      </c>
      <c r="BX35" s="345"/>
      <c r="BY35" s="344" t="str">
        <f>IF('各会計、関係団体の財政状況及び健全化判断比率'!B69="","",'各会計、関係団体の財政状況及び健全化判断比率'!B69)</f>
        <v>東京都市町村総合事務組合（一般会計）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後期高齢者医療事業</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8</v>
      </c>
      <c r="BX36" s="345"/>
      <c r="BY36" s="344" t="str">
        <f>IF('各会計、関係団体の財政状況及び健全化判断比率'!B70="","",'各会計、関係団体の財政状況及び健全化判断比率'!B70)</f>
        <v>東京都市町村総合事務組合（共済特会）</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9</v>
      </c>
      <c r="BX37" s="345"/>
      <c r="BY37" s="344" t="str">
        <f>IF('各会計、関係団体の財政状況及び健全化判断比率'!B71="","",'各会計、関係団体の財政状況及び健全化判断比率'!B71)</f>
        <v>東京都市町村職員退職手当組合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10</v>
      </c>
      <c r="BX38" s="345"/>
      <c r="BY38" s="344" t="str">
        <f>IF('各会計、関係団体の財政状況及び健全化判断比率'!B72="","",'各会計、関係団体の財政状況及び健全化判断比率'!B72)</f>
        <v>東京都市町村議会議員公務災害補償等組合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11</v>
      </c>
      <c r="BX39" s="345"/>
      <c r="BY39" s="344" t="str">
        <f>IF('各会計、関係団体の財政状況及び健全化判断比率'!B73="","",'各会計、関係団体の財政状況及び健全化判断比率'!B73)</f>
        <v>東京都後期高齢者医療広域連合（一般会計）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12</v>
      </c>
      <c r="BX40" s="345"/>
      <c r="BY40" s="344" t="str">
        <f>IF('各会計、関係団体の財政状況及び健全化判断比率'!B74="","",'各会計、関係団体の財政状況及び健全化判断比率'!B74)</f>
        <v>東京都後期高齢者医療広域連合（後期特会）</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4" t="s">
        <v>522</v>
      </c>
      <c r="D34" s="1154"/>
      <c r="E34" s="1155"/>
      <c r="F34" s="32">
        <v>3.38</v>
      </c>
      <c r="G34" s="33">
        <v>7.45</v>
      </c>
      <c r="H34" s="33">
        <v>4.38</v>
      </c>
      <c r="I34" s="33">
        <v>6.81</v>
      </c>
      <c r="J34" s="34">
        <v>0.93</v>
      </c>
      <c r="K34" s="22"/>
      <c r="L34" s="22"/>
      <c r="M34" s="22"/>
      <c r="N34" s="22"/>
      <c r="O34" s="22"/>
      <c r="P34" s="22"/>
    </row>
    <row r="35" spans="1:16" ht="39" customHeight="1">
      <c r="A35" s="22"/>
      <c r="B35" s="35"/>
      <c r="C35" s="1148" t="s">
        <v>523</v>
      </c>
      <c r="D35" s="1149"/>
      <c r="E35" s="1150"/>
      <c r="F35" s="36">
        <v>7.0000000000000007E-2</v>
      </c>
      <c r="G35" s="37">
        <v>0.55000000000000004</v>
      </c>
      <c r="H35" s="37">
        <v>0.84</v>
      </c>
      <c r="I35" s="37">
        <v>1.1200000000000001</v>
      </c>
      <c r="J35" s="38">
        <v>0.92</v>
      </c>
      <c r="K35" s="22"/>
      <c r="L35" s="22"/>
      <c r="M35" s="22"/>
      <c r="N35" s="22"/>
      <c r="O35" s="22"/>
      <c r="P35" s="22"/>
    </row>
    <row r="36" spans="1:16" ht="39" customHeight="1">
      <c r="A36" s="22"/>
      <c r="B36" s="35"/>
      <c r="C36" s="1148" t="s">
        <v>524</v>
      </c>
      <c r="D36" s="1149"/>
      <c r="E36" s="1150"/>
      <c r="F36" s="36">
        <v>0.01</v>
      </c>
      <c r="G36" s="37">
        <v>0.02</v>
      </c>
      <c r="H36" s="37">
        <v>0.05</v>
      </c>
      <c r="I36" s="37">
        <v>0.02</v>
      </c>
      <c r="J36" s="38">
        <v>0.02</v>
      </c>
      <c r="K36" s="22"/>
      <c r="L36" s="22"/>
      <c r="M36" s="22"/>
      <c r="N36" s="22"/>
      <c r="O36" s="22"/>
      <c r="P36" s="22"/>
    </row>
    <row r="37" spans="1:16" ht="39" customHeight="1">
      <c r="A37" s="22"/>
      <c r="B37" s="35"/>
      <c r="C37" s="1148" t="s">
        <v>525</v>
      </c>
      <c r="D37" s="1149"/>
      <c r="E37" s="1150"/>
      <c r="F37" s="36">
        <v>0</v>
      </c>
      <c r="G37" s="37">
        <v>0</v>
      </c>
      <c r="H37" s="37">
        <v>0</v>
      </c>
      <c r="I37" s="37">
        <v>0</v>
      </c>
      <c r="J37" s="38">
        <v>0</v>
      </c>
      <c r="K37" s="22"/>
      <c r="L37" s="22"/>
      <c r="M37" s="22"/>
      <c r="N37" s="22"/>
      <c r="O37" s="22"/>
      <c r="P37" s="22"/>
    </row>
    <row r="38" spans="1:16" ht="39" customHeight="1">
      <c r="A38" s="22"/>
      <c r="B38" s="35"/>
      <c r="C38" s="1148" t="s">
        <v>526</v>
      </c>
      <c r="D38" s="1149"/>
      <c r="E38" s="1150"/>
      <c r="F38" s="36">
        <v>3.67</v>
      </c>
      <c r="G38" s="37">
        <v>1.27</v>
      </c>
      <c r="H38" s="37">
        <v>0</v>
      </c>
      <c r="I38" s="37">
        <v>0</v>
      </c>
      <c r="J38" s="38">
        <v>0</v>
      </c>
      <c r="K38" s="22"/>
      <c r="L38" s="22"/>
      <c r="M38" s="22"/>
      <c r="N38" s="22"/>
      <c r="O38" s="22"/>
      <c r="P38" s="22"/>
    </row>
    <row r="39" spans="1:16" ht="39" customHeight="1">
      <c r="A39" s="22"/>
      <c r="B39" s="35"/>
      <c r="C39" s="1148"/>
      <c r="D39" s="1149"/>
      <c r="E39" s="1150"/>
      <c r="F39" s="36"/>
      <c r="G39" s="37"/>
      <c r="H39" s="37"/>
      <c r="I39" s="37"/>
      <c r="J39" s="38"/>
      <c r="K39" s="22"/>
      <c r="L39" s="22"/>
      <c r="M39" s="22"/>
      <c r="N39" s="22"/>
      <c r="O39" s="22"/>
      <c r="P39" s="22"/>
    </row>
    <row r="40" spans="1:16" ht="39" customHeight="1">
      <c r="A40" s="22"/>
      <c r="B40" s="35"/>
      <c r="C40" s="1148"/>
      <c r="D40" s="1149"/>
      <c r="E40" s="1150"/>
      <c r="F40" s="36"/>
      <c r="G40" s="37"/>
      <c r="H40" s="37"/>
      <c r="I40" s="37"/>
      <c r="J40" s="38"/>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527</v>
      </c>
      <c r="D42" s="1149"/>
      <c r="E42" s="1150"/>
      <c r="F42" s="36" t="s">
        <v>474</v>
      </c>
      <c r="G42" s="37" t="s">
        <v>474</v>
      </c>
      <c r="H42" s="37" t="s">
        <v>474</v>
      </c>
      <c r="I42" s="37" t="s">
        <v>474</v>
      </c>
      <c r="J42" s="38" t="s">
        <v>474</v>
      </c>
      <c r="K42" s="22"/>
      <c r="L42" s="22"/>
      <c r="M42" s="22"/>
      <c r="N42" s="22"/>
      <c r="O42" s="22"/>
      <c r="P42" s="22"/>
    </row>
    <row r="43" spans="1:16" ht="39" customHeight="1" thickBot="1">
      <c r="A43" s="22"/>
      <c r="B43" s="40"/>
      <c r="C43" s="1151" t="s">
        <v>528</v>
      </c>
      <c r="D43" s="1152"/>
      <c r="E43" s="1153"/>
      <c r="F43" s="41" t="s">
        <v>474</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4" t="s">
        <v>11</v>
      </c>
      <c r="C45" s="1165"/>
      <c r="D45" s="58"/>
      <c r="E45" s="1170" t="s">
        <v>12</v>
      </c>
      <c r="F45" s="1170"/>
      <c r="G45" s="1170"/>
      <c r="H45" s="1170"/>
      <c r="I45" s="1170"/>
      <c r="J45" s="1171"/>
      <c r="K45" s="59">
        <v>791</v>
      </c>
      <c r="L45" s="60">
        <v>766</v>
      </c>
      <c r="M45" s="60">
        <v>701</v>
      </c>
      <c r="N45" s="60">
        <v>657</v>
      </c>
      <c r="O45" s="61">
        <v>684</v>
      </c>
      <c r="P45" s="48"/>
      <c r="Q45" s="48"/>
      <c r="R45" s="48"/>
      <c r="S45" s="48"/>
      <c r="T45" s="48"/>
      <c r="U45" s="48"/>
    </row>
    <row r="46" spans="1:21" ht="30.75" customHeight="1">
      <c r="A46" s="48"/>
      <c r="B46" s="1166"/>
      <c r="C46" s="1167"/>
      <c r="D46" s="62"/>
      <c r="E46" s="1158" t="s">
        <v>13</v>
      </c>
      <c r="F46" s="1158"/>
      <c r="G46" s="1158"/>
      <c r="H46" s="1158"/>
      <c r="I46" s="1158"/>
      <c r="J46" s="1159"/>
      <c r="K46" s="63" t="s">
        <v>474</v>
      </c>
      <c r="L46" s="64" t="s">
        <v>474</v>
      </c>
      <c r="M46" s="64" t="s">
        <v>474</v>
      </c>
      <c r="N46" s="64" t="s">
        <v>474</v>
      </c>
      <c r="O46" s="65" t="s">
        <v>474</v>
      </c>
      <c r="P46" s="48"/>
      <c r="Q46" s="48"/>
      <c r="R46" s="48"/>
      <c r="S46" s="48"/>
      <c r="T46" s="48"/>
      <c r="U46" s="48"/>
    </row>
    <row r="47" spans="1:21" ht="30.75" customHeight="1">
      <c r="A47" s="48"/>
      <c r="B47" s="1166"/>
      <c r="C47" s="1167"/>
      <c r="D47" s="62"/>
      <c r="E47" s="1158" t="s">
        <v>14</v>
      </c>
      <c r="F47" s="1158"/>
      <c r="G47" s="1158"/>
      <c r="H47" s="1158"/>
      <c r="I47" s="1158"/>
      <c r="J47" s="1159"/>
      <c r="K47" s="63" t="s">
        <v>474</v>
      </c>
      <c r="L47" s="64" t="s">
        <v>474</v>
      </c>
      <c r="M47" s="64" t="s">
        <v>474</v>
      </c>
      <c r="N47" s="64" t="s">
        <v>474</v>
      </c>
      <c r="O47" s="65" t="s">
        <v>474</v>
      </c>
      <c r="P47" s="48"/>
      <c r="Q47" s="48"/>
      <c r="R47" s="48"/>
      <c r="S47" s="48"/>
      <c r="T47" s="48"/>
      <c r="U47" s="48"/>
    </row>
    <row r="48" spans="1:21" ht="30.75" customHeight="1">
      <c r="A48" s="48"/>
      <c r="B48" s="1166"/>
      <c r="C48" s="1167"/>
      <c r="D48" s="62"/>
      <c r="E48" s="1158" t="s">
        <v>15</v>
      </c>
      <c r="F48" s="1158"/>
      <c r="G48" s="1158"/>
      <c r="H48" s="1158"/>
      <c r="I48" s="1158"/>
      <c r="J48" s="1159"/>
      <c r="K48" s="63">
        <v>30</v>
      </c>
      <c r="L48" s="64">
        <v>26</v>
      </c>
      <c r="M48" s="64">
        <v>25</v>
      </c>
      <c r="N48" s="64">
        <v>23</v>
      </c>
      <c r="O48" s="65">
        <v>22</v>
      </c>
      <c r="P48" s="48"/>
      <c r="Q48" s="48"/>
      <c r="R48" s="48"/>
      <c r="S48" s="48"/>
      <c r="T48" s="48"/>
      <c r="U48" s="48"/>
    </row>
    <row r="49" spans="1:21" ht="30.75" customHeight="1">
      <c r="A49" s="48"/>
      <c r="B49" s="1166"/>
      <c r="C49" s="1167"/>
      <c r="D49" s="62"/>
      <c r="E49" s="1158" t="s">
        <v>16</v>
      </c>
      <c r="F49" s="1158"/>
      <c r="G49" s="1158"/>
      <c r="H49" s="1158"/>
      <c r="I49" s="1158"/>
      <c r="J49" s="1159"/>
      <c r="K49" s="63">
        <v>27</v>
      </c>
      <c r="L49" s="64">
        <v>29</v>
      </c>
      <c r="M49" s="64">
        <v>31</v>
      </c>
      <c r="N49" s="64">
        <v>49</v>
      </c>
      <c r="O49" s="65">
        <v>58</v>
      </c>
      <c r="P49" s="48"/>
      <c r="Q49" s="48"/>
      <c r="R49" s="48"/>
      <c r="S49" s="48"/>
      <c r="T49" s="48"/>
      <c r="U49" s="48"/>
    </row>
    <row r="50" spans="1:21" ht="30.75" customHeight="1">
      <c r="A50" s="48"/>
      <c r="B50" s="1166"/>
      <c r="C50" s="1167"/>
      <c r="D50" s="62"/>
      <c r="E50" s="1158" t="s">
        <v>17</v>
      </c>
      <c r="F50" s="1158"/>
      <c r="G50" s="1158"/>
      <c r="H50" s="1158"/>
      <c r="I50" s="1158"/>
      <c r="J50" s="1159"/>
      <c r="K50" s="63" t="s">
        <v>474</v>
      </c>
      <c r="L50" s="64" t="s">
        <v>474</v>
      </c>
      <c r="M50" s="64" t="s">
        <v>474</v>
      </c>
      <c r="N50" s="64" t="s">
        <v>474</v>
      </c>
      <c r="O50" s="65" t="s">
        <v>474</v>
      </c>
      <c r="P50" s="48"/>
      <c r="Q50" s="48"/>
      <c r="R50" s="48"/>
      <c r="S50" s="48"/>
      <c r="T50" s="48"/>
      <c r="U50" s="48"/>
    </row>
    <row r="51" spans="1:21" ht="30.75" customHeight="1">
      <c r="A51" s="48"/>
      <c r="B51" s="1168"/>
      <c r="C51" s="1169"/>
      <c r="D51" s="66"/>
      <c r="E51" s="1158" t="s">
        <v>18</v>
      </c>
      <c r="F51" s="1158"/>
      <c r="G51" s="1158"/>
      <c r="H51" s="1158"/>
      <c r="I51" s="1158"/>
      <c r="J51" s="1159"/>
      <c r="K51" s="63">
        <v>1</v>
      </c>
      <c r="L51" s="64">
        <v>0</v>
      </c>
      <c r="M51" s="64">
        <v>1</v>
      </c>
      <c r="N51" s="64">
        <v>0</v>
      </c>
      <c r="O51" s="65">
        <v>2</v>
      </c>
      <c r="P51" s="48"/>
      <c r="Q51" s="48"/>
      <c r="R51" s="48"/>
      <c r="S51" s="48"/>
      <c r="T51" s="48"/>
      <c r="U51" s="48"/>
    </row>
    <row r="52" spans="1:21" ht="30.75" customHeight="1">
      <c r="A52" s="48"/>
      <c r="B52" s="1156" t="s">
        <v>19</v>
      </c>
      <c r="C52" s="1157"/>
      <c r="D52" s="66"/>
      <c r="E52" s="1158" t="s">
        <v>20</v>
      </c>
      <c r="F52" s="1158"/>
      <c r="G52" s="1158"/>
      <c r="H52" s="1158"/>
      <c r="I52" s="1158"/>
      <c r="J52" s="1159"/>
      <c r="K52" s="63">
        <v>498</v>
      </c>
      <c r="L52" s="64">
        <v>480</v>
      </c>
      <c r="M52" s="64">
        <v>444</v>
      </c>
      <c r="N52" s="64">
        <v>431</v>
      </c>
      <c r="O52" s="65">
        <v>443</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351</v>
      </c>
      <c r="L53" s="69">
        <v>341</v>
      </c>
      <c r="M53" s="69">
        <v>314</v>
      </c>
      <c r="N53" s="69">
        <v>298</v>
      </c>
      <c r="O53" s="70">
        <v>323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84" t="s">
        <v>24</v>
      </c>
      <c r="C41" s="1185"/>
      <c r="D41" s="81"/>
      <c r="E41" s="1186" t="s">
        <v>25</v>
      </c>
      <c r="F41" s="1186"/>
      <c r="G41" s="1186"/>
      <c r="H41" s="1187"/>
      <c r="I41" s="82">
        <v>6605</v>
      </c>
      <c r="J41" s="83">
        <v>7646</v>
      </c>
      <c r="K41" s="83">
        <v>7830</v>
      </c>
      <c r="L41" s="83">
        <v>8287</v>
      </c>
      <c r="M41" s="84">
        <v>8996</v>
      </c>
    </row>
    <row r="42" spans="2:13" ht="27.75" customHeight="1">
      <c r="B42" s="1174"/>
      <c r="C42" s="1175"/>
      <c r="D42" s="85"/>
      <c r="E42" s="1178" t="s">
        <v>26</v>
      </c>
      <c r="F42" s="1178"/>
      <c r="G42" s="1178"/>
      <c r="H42" s="1179"/>
      <c r="I42" s="86" t="s">
        <v>474</v>
      </c>
      <c r="J42" s="87" t="s">
        <v>474</v>
      </c>
      <c r="K42" s="87" t="s">
        <v>474</v>
      </c>
      <c r="L42" s="87" t="s">
        <v>474</v>
      </c>
      <c r="M42" s="88" t="s">
        <v>474</v>
      </c>
    </row>
    <row r="43" spans="2:13" ht="27.75" customHeight="1">
      <c r="B43" s="1174"/>
      <c r="C43" s="1175"/>
      <c r="D43" s="85"/>
      <c r="E43" s="1178" t="s">
        <v>27</v>
      </c>
      <c r="F43" s="1178"/>
      <c r="G43" s="1178"/>
      <c r="H43" s="1179"/>
      <c r="I43" s="86">
        <v>440</v>
      </c>
      <c r="J43" s="87">
        <v>410</v>
      </c>
      <c r="K43" s="87">
        <v>379</v>
      </c>
      <c r="L43" s="87">
        <v>353</v>
      </c>
      <c r="M43" s="88">
        <v>443</v>
      </c>
    </row>
    <row r="44" spans="2:13" ht="27.75" customHeight="1">
      <c r="B44" s="1174"/>
      <c r="C44" s="1175"/>
      <c r="D44" s="85"/>
      <c r="E44" s="1178" t="s">
        <v>28</v>
      </c>
      <c r="F44" s="1178"/>
      <c r="G44" s="1178"/>
      <c r="H44" s="1179"/>
      <c r="I44" s="86">
        <v>551</v>
      </c>
      <c r="J44" s="87">
        <v>530</v>
      </c>
      <c r="K44" s="87">
        <v>505</v>
      </c>
      <c r="L44" s="87">
        <v>461</v>
      </c>
      <c r="M44" s="88">
        <v>407</v>
      </c>
    </row>
    <row r="45" spans="2:13" ht="27.75" customHeight="1">
      <c r="B45" s="1174"/>
      <c r="C45" s="1175"/>
      <c r="D45" s="85"/>
      <c r="E45" s="1178" t="s">
        <v>29</v>
      </c>
      <c r="F45" s="1178"/>
      <c r="G45" s="1178"/>
      <c r="H45" s="1179"/>
      <c r="I45" s="86">
        <v>1629</v>
      </c>
      <c r="J45" s="87">
        <v>1575</v>
      </c>
      <c r="K45" s="87">
        <v>1555</v>
      </c>
      <c r="L45" s="87">
        <v>1538</v>
      </c>
      <c r="M45" s="88">
        <v>1466</v>
      </c>
    </row>
    <row r="46" spans="2:13" ht="27.75" customHeight="1">
      <c r="B46" s="1174"/>
      <c r="C46" s="1175"/>
      <c r="D46" s="89"/>
      <c r="E46" s="1178" t="s">
        <v>30</v>
      </c>
      <c r="F46" s="1178"/>
      <c r="G46" s="1178"/>
      <c r="H46" s="1179"/>
      <c r="I46" s="86" t="s">
        <v>474</v>
      </c>
      <c r="J46" s="87" t="s">
        <v>474</v>
      </c>
      <c r="K46" s="87" t="s">
        <v>474</v>
      </c>
      <c r="L46" s="87" t="s">
        <v>474</v>
      </c>
      <c r="M46" s="88" t="s">
        <v>474</v>
      </c>
    </row>
    <row r="47" spans="2:13" ht="27.75" customHeight="1">
      <c r="B47" s="1174"/>
      <c r="C47" s="1175"/>
      <c r="D47" s="90"/>
      <c r="E47" s="1188" t="s">
        <v>31</v>
      </c>
      <c r="F47" s="1189"/>
      <c r="G47" s="1189"/>
      <c r="H47" s="1190"/>
      <c r="I47" s="86" t="s">
        <v>474</v>
      </c>
      <c r="J47" s="87" t="s">
        <v>474</v>
      </c>
      <c r="K47" s="87" t="s">
        <v>474</v>
      </c>
      <c r="L47" s="87" t="s">
        <v>474</v>
      </c>
      <c r="M47" s="88" t="s">
        <v>474</v>
      </c>
    </row>
    <row r="48" spans="2:13" ht="27.75" customHeight="1">
      <c r="B48" s="1174"/>
      <c r="C48" s="1175"/>
      <c r="D48" s="85"/>
      <c r="E48" s="1178" t="s">
        <v>32</v>
      </c>
      <c r="F48" s="1178"/>
      <c r="G48" s="1178"/>
      <c r="H48" s="1179"/>
      <c r="I48" s="86" t="s">
        <v>474</v>
      </c>
      <c r="J48" s="87" t="s">
        <v>474</v>
      </c>
      <c r="K48" s="87" t="s">
        <v>474</v>
      </c>
      <c r="L48" s="87" t="s">
        <v>474</v>
      </c>
      <c r="M48" s="88" t="s">
        <v>474</v>
      </c>
    </row>
    <row r="49" spans="2:13" ht="27.75" customHeight="1">
      <c r="B49" s="1176"/>
      <c r="C49" s="1177"/>
      <c r="D49" s="85"/>
      <c r="E49" s="1178" t="s">
        <v>33</v>
      </c>
      <c r="F49" s="1178"/>
      <c r="G49" s="1178"/>
      <c r="H49" s="1179"/>
      <c r="I49" s="86" t="s">
        <v>474</v>
      </c>
      <c r="J49" s="87" t="s">
        <v>474</v>
      </c>
      <c r="K49" s="87" t="s">
        <v>474</v>
      </c>
      <c r="L49" s="87" t="s">
        <v>474</v>
      </c>
      <c r="M49" s="88" t="s">
        <v>474</v>
      </c>
    </row>
    <row r="50" spans="2:13" ht="27.75" customHeight="1">
      <c r="B50" s="1172" t="s">
        <v>34</v>
      </c>
      <c r="C50" s="1173"/>
      <c r="D50" s="91"/>
      <c r="E50" s="1178" t="s">
        <v>35</v>
      </c>
      <c r="F50" s="1178"/>
      <c r="G50" s="1178"/>
      <c r="H50" s="1179"/>
      <c r="I50" s="86">
        <v>2235</v>
      </c>
      <c r="J50" s="87">
        <v>2448</v>
      </c>
      <c r="K50" s="87">
        <v>2107</v>
      </c>
      <c r="L50" s="87">
        <v>1825</v>
      </c>
      <c r="M50" s="88">
        <v>1863</v>
      </c>
    </row>
    <row r="51" spans="2:13" ht="27.75" customHeight="1">
      <c r="B51" s="1174"/>
      <c r="C51" s="1175"/>
      <c r="D51" s="85"/>
      <c r="E51" s="1178" t="s">
        <v>36</v>
      </c>
      <c r="F51" s="1178"/>
      <c r="G51" s="1178"/>
      <c r="H51" s="1179"/>
      <c r="I51" s="86">
        <v>399</v>
      </c>
      <c r="J51" s="87">
        <v>397</v>
      </c>
      <c r="K51" s="87">
        <v>380</v>
      </c>
      <c r="L51" s="87">
        <v>304</v>
      </c>
      <c r="M51" s="88">
        <v>456</v>
      </c>
    </row>
    <row r="52" spans="2:13" ht="27.75" customHeight="1">
      <c r="B52" s="1176"/>
      <c r="C52" s="1177"/>
      <c r="D52" s="85"/>
      <c r="E52" s="1178" t="s">
        <v>37</v>
      </c>
      <c r="F52" s="1178"/>
      <c r="G52" s="1178"/>
      <c r="H52" s="1179"/>
      <c r="I52" s="86">
        <v>3903</v>
      </c>
      <c r="J52" s="87">
        <v>4379</v>
      </c>
      <c r="K52" s="87">
        <v>4552</v>
      </c>
      <c r="L52" s="87">
        <v>5036</v>
      </c>
      <c r="M52" s="88">
        <v>5505</v>
      </c>
    </row>
    <row r="53" spans="2:13" ht="27.75" customHeight="1" thickBot="1">
      <c r="B53" s="1180" t="s">
        <v>38</v>
      </c>
      <c r="C53" s="1181"/>
      <c r="D53" s="92"/>
      <c r="E53" s="1182" t="s">
        <v>39</v>
      </c>
      <c r="F53" s="1182"/>
      <c r="G53" s="1182"/>
      <c r="H53" s="1183"/>
      <c r="I53" s="93">
        <v>2687</v>
      </c>
      <c r="J53" s="94">
        <v>2937</v>
      </c>
      <c r="K53" s="94">
        <v>3230</v>
      </c>
      <c r="L53" s="94">
        <v>3474</v>
      </c>
      <c r="M53" s="95">
        <v>3488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513</v>
      </c>
      <c r="G2" s="113"/>
      <c r="H2" s="114"/>
    </row>
    <row r="3" spans="1:8">
      <c r="A3" s="110" t="s">
        <v>506</v>
      </c>
      <c r="B3" s="115"/>
      <c r="C3" s="116"/>
      <c r="D3" s="117">
        <v>245841</v>
      </c>
      <c r="E3" s="118"/>
      <c r="F3" s="119">
        <v>94828</v>
      </c>
      <c r="G3" s="120"/>
      <c r="H3" s="121"/>
    </row>
    <row r="4" spans="1:8">
      <c r="A4" s="122"/>
      <c r="B4" s="123"/>
      <c r="C4" s="124"/>
      <c r="D4" s="125">
        <v>155574</v>
      </c>
      <c r="E4" s="126"/>
      <c r="F4" s="127">
        <v>55133</v>
      </c>
      <c r="G4" s="128"/>
      <c r="H4" s="129"/>
    </row>
    <row r="5" spans="1:8">
      <c r="A5" s="110" t="s">
        <v>508</v>
      </c>
      <c r="B5" s="115"/>
      <c r="C5" s="116"/>
      <c r="D5" s="117">
        <v>460503</v>
      </c>
      <c r="E5" s="118"/>
      <c r="F5" s="119">
        <v>119674</v>
      </c>
      <c r="G5" s="120"/>
      <c r="H5" s="121"/>
    </row>
    <row r="6" spans="1:8">
      <c r="A6" s="122"/>
      <c r="B6" s="123"/>
      <c r="C6" s="124"/>
      <c r="D6" s="125">
        <v>106471</v>
      </c>
      <c r="E6" s="126"/>
      <c r="F6" s="127">
        <v>57803</v>
      </c>
      <c r="G6" s="128"/>
      <c r="H6" s="129"/>
    </row>
    <row r="7" spans="1:8">
      <c r="A7" s="110" t="s">
        <v>509</v>
      </c>
      <c r="B7" s="115"/>
      <c r="C7" s="116"/>
      <c r="D7" s="117">
        <v>290112</v>
      </c>
      <c r="E7" s="118"/>
      <c r="F7" s="119">
        <v>119685</v>
      </c>
      <c r="G7" s="120"/>
      <c r="H7" s="121"/>
    </row>
    <row r="8" spans="1:8">
      <c r="A8" s="122"/>
      <c r="B8" s="123"/>
      <c r="C8" s="124"/>
      <c r="D8" s="125">
        <v>213742</v>
      </c>
      <c r="E8" s="126"/>
      <c r="F8" s="127">
        <v>68464</v>
      </c>
      <c r="G8" s="128"/>
      <c r="H8" s="129"/>
    </row>
    <row r="9" spans="1:8">
      <c r="A9" s="110" t="s">
        <v>510</v>
      </c>
      <c r="B9" s="115"/>
      <c r="C9" s="116"/>
      <c r="D9" s="117">
        <v>380306</v>
      </c>
      <c r="E9" s="118"/>
      <c r="F9" s="119">
        <v>109920</v>
      </c>
      <c r="G9" s="120"/>
      <c r="H9" s="121"/>
    </row>
    <row r="10" spans="1:8">
      <c r="A10" s="122"/>
      <c r="B10" s="123"/>
      <c r="C10" s="124"/>
      <c r="D10" s="125">
        <v>257122</v>
      </c>
      <c r="E10" s="126"/>
      <c r="F10" s="127">
        <v>62739</v>
      </c>
      <c r="G10" s="128"/>
      <c r="H10" s="129"/>
    </row>
    <row r="11" spans="1:8">
      <c r="A11" s="110" t="s">
        <v>511</v>
      </c>
      <c r="B11" s="115"/>
      <c r="C11" s="116"/>
      <c r="D11" s="117">
        <v>404342</v>
      </c>
      <c r="E11" s="118"/>
      <c r="F11" s="119">
        <v>119882</v>
      </c>
      <c r="G11" s="120"/>
      <c r="H11" s="121"/>
    </row>
    <row r="12" spans="1:8">
      <c r="A12" s="122"/>
      <c r="B12" s="123"/>
      <c r="C12" s="130"/>
      <c r="D12" s="125">
        <v>245648</v>
      </c>
      <c r="E12" s="126"/>
      <c r="F12" s="127">
        <v>66481</v>
      </c>
      <c r="G12" s="128"/>
      <c r="H12" s="129"/>
    </row>
    <row r="13" spans="1:8">
      <c r="A13" s="110"/>
      <c r="B13" s="115"/>
      <c r="C13" s="131"/>
      <c r="D13" s="132">
        <v>356221</v>
      </c>
      <c r="E13" s="133"/>
      <c r="F13" s="134">
        <v>112798</v>
      </c>
      <c r="G13" s="135"/>
      <c r="H13" s="121"/>
    </row>
    <row r="14" spans="1:8">
      <c r="A14" s="122"/>
      <c r="B14" s="123"/>
      <c r="C14" s="124"/>
      <c r="D14" s="125">
        <v>195711</v>
      </c>
      <c r="E14" s="126"/>
      <c r="F14" s="127">
        <v>62124</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3.39</v>
      </c>
      <c r="C19" s="136">
        <f>ROUND(VALUE(SUBSTITUTE(実質収支比率等に係る経年分析!G$48,"▲","-")),2)</f>
        <v>7.46</v>
      </c>
      <c r="D19" s="136">
        <f>ROUND(VALUE(SUBSTITUTE(実質収支比率等に係る経年分析!H$48,"▲","-")),2)</f>
        <v>4.3899999999999997</v>
      </c>
      <c r="E19" s="136">
        <f>ROUND(VALUE(SUBSTITUTE(実質収支比率等に係る経年分析!I$48,"▲","-")),2)</f>
        <v>6.82</v>
      </c>
      <c r="F19" s="136">
        <f>ROUND(VALUE(SUBSTITUTE(実質収支比率等に係る経年分析!J$48,"▲","-")),2)</f>
        <v>0.93</v>
      </c>
    </row>
    <row r="20" spans="1:11">
      <c r="A20" s="136" t="s">
        <v>44</v>
      </c>
      <c r="B20" s="136">
        <f>ROUND(VALUE(SUBSTITUTE(実質収支比率等に係る経年分析!F$47,"▲","-")),2)</f>
        <v>21.61</v>
      </c>
      <c r="C20" s="136">
        <f>ROUND(VALUE(SUBSTITUTE(実質収支比率等に係る経年分析!G$47,"▲","-")),2)</f>
        <v>18.52</v>
      </c>
      <c r="D20" s="136">
        <f>ROUND(VALUE(SUBSTITUTE(実質収支比率等に係る経年分析!H$47,"▲","-")),2)</f>
        <v>19.11</v>
      </c>
      <c r="E20" s="136">
        <f>ROUND(VALUE(SUBSTITUTE(実質収支比率等に係る経年分析!I$47,"▲","-")),2)</f>
        <v>18.13</v>
      </c>
      <c r="F20" s="136">
        <f>ROUND(VALUE(SUBSTITUTE(実質収支比率等に係る経年分析!J$47,"▲","-")),2)</f>
        <v>17.899999999999999</v>
      </c>
    </row>
    <row r="21" spans="1:11">
      <c r="A21" s="136" t="s">
        <v>45</v>
      </c>
      <c r="B21" s="136">
        <f>IF(ISNUMBER(VALUE(SUBSTITUTE(実質収支比率等に係る経年分析!F$49,"▲","-"))),ROUND(VALUE(SUBSTITUTE(実質収支比率等に係る経年分析!F$49,"▲","-")),2),NA())</f>
        <v>-1.0900000000000001</v>
      </c>
      <c r="C21" s="136">
        <f>IF(ISNUMBER(VALUE(SUBSTITUTE(実質収支比率等に係る経年分析!G$49,"▲","-"))),ROUND(VALUE(SUBSTITUTE(実質収支比率等に係る経年分析!G$49,"▲","-")),2),NA())</f>
        <v>1.2</v>
      </c>
      <c r="D21" s="136">
        <f>IF(ISNUMBER(VALUE(SUBSTITUTE(実質収支比率等に係る経年分析!H$49,"▲","-"))),ROUND(VALUE(SUBSTITUTE(実質収支比率等に係る経年分析!H$49,"▲","-")),2),NA())</f>
        <v>-3.3</v>
      </c>
      <c r="E21" s="136">
        <f>IF(ISNUMBER(VALUE(SUBSTITUTE(実質収支比率等に係る経年分析!I$49,"▲","-"))),ROUND(VALUE(SUBSTITUTE(実質収支比率等に係る経年分析!I$49,"▲","-")),2),NA())</f>
        <v>2.66</v>
      </c>
      <c r="F21" s="136">
        <f>IF(ISNUMBER(VALUE(SUBSTITUTE(実質収支比率等に係る経年分析!J$49,"▲","-"))),ROUND(VALUE(SUBSTITUTE(実質収支比率等に係る経年分析!J$49,"▲","-")),2),NA())</f>
        <v>-5.68</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c r="A32" s="137" t="str">
        <f>IF(連結実質赤字比率に係る赤字・黒字の構成分析!C$38="",NA(),連結実質赤字比率に係る赤字・黒字の構成分析!C$38)</f>
        <v>水道事業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3.67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1.27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国民健康保険事業勘定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c r="A34" s="137" t="str">
        <f>IF(連結実質赤字比率に係る赤字・黒字の構成分析!C$36="",NA(),連結実質赤字比率に係る赤字・黒字の構成分析!C$36)</f>
        <v>後期高齢者医療事業</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0.02</v>
      </c>
    </row>
    <row r="35" spans="1:16">
      <c r="A35" s="137" t="str">
        <f>IF(連結実質赤字比率に係る赤字・黒字の構成分析!C$35="",NA(),連結実質赤字比率に係る赤字・黒字の構成分析!C$35)</f>
        <v>介護保険事業勘定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7.0000000000000007E-2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0.55000000000000004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0.84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1.1200000000000001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0.92</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3.38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7.45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4.38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6.81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0.93</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498</v>
      </c>
      <c r="E42" s="138"/>
      <c r="F42" s="138"/>
      <c r="G42" s="138">
        <f>'実質公債費比率（分子）の構造'!L$52</f>
        <v>480</v>
      </c>
      <c r="H42" s="138"/>
      <c r="I42" s="138"/>
      <c r="J42" s="138">
        <f>'実質公債費比率（分子）の構造'!M$52</f>
        <v>444</v>
      </c>
      <c r="K42" s="138"/>
      <c r="L42" s="138"/>
      <c r="M42" s="138">
        <f>'実質公債費比率（分子）の構造'!N$52</f>
        <v>431</v>
      </c>
      <c r="N42" s="138"/>
      <c r="O42" s="138"/>
      <c r="P42" s="138">
        <f>'実質公債費比率（分子）の構造'!O$52</f>
        <v>443</v>
      </c>
    </row>
    <row r="43" spans="1:16">
      <c r="A43" s="138" t="s">
        <v>53</v>
      </c>
      <c r="B43" s="138">
        <f>'実質公債費比率（分子）の構造'!K$51</f>
        <v>1</v>
      </c>
      <c r="C43" s="138"/>
      <c r="D43" s="138"/>
      <c r="E43" s="138">
        <f>'実質公債費比率（分子）の構造'!L$51</f>
        <v>0</v>
      </c>
      <c r="F43" s="138"/>
      <c r="G43" s="138"/>
      <c r="H43" s="138">
        <f>'実質公債費比率（分子）の構造'!M$51</f>
        <v>1</v>
      </c>
      <c r="I43" s="138"/>
      <c r="J43" s="138"/>
      <c r="K43" s="138">
        <f>'実質公債費比率（分子）の構造'!N$51</f>
        <v>0</v>
      </c>
      <c r="L43" s="138"/>
      <c r="M43" s="138"/>
      <c r="N43" s="138">
        <f>'実質公債費比率（分子）の構造'!O$51</f>
        <v>2</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27</v>
      </c>
      <c r="C45" s="138"/>
      <c r="D45" s="138"/>
      <c r="E45" s="138">
        <f>'実質公債費比率（分子）の構造'!L$49</f>
        <v>29</v>
      </c>
      <c r="F45" s="138"/>
      <c r="G45" s="138"/>
      <c r="H45" s="138">
        <f>'実質公債費比率（分子）の構造'!M$49</f>
        <v>31</v>
      </c>
      <c r="I45" s="138"/>
      <c r="J45" s="138"/>
      <c r="K45" s="138">
        <f>'実質公債費比率（分子）の構造'!N$49</f>
        <v>49</v>
      </c>
      <c r="L45" s="138"/>
      <c r="M45" s="138"/>
      <c r="N45" s="138">
        <f>'実質公債費比率（分子）の構造'!O$49</f>
        <v>58</v>
      </c>
      <c r="O45" s="138"/>
      <c r="P45" s="138"/>
    </row>
    <row r="46" spans="1:16">
      <c r="A46" s="138" t="s">
        <v>56</v>
      </c>
      <c r="B46" s="138">
        <f>'実質公債費比率（分子）の構造'!K$48</f>
        <v>30</v>
      </c>
      <c r="C46" s="138"/>
      <c r="D46" s="138"/>
      <c r="E46" s="138">
        <f>'実質公債費比率（分子）の構造'!L$48</f>
        <v>26</v>
      </c>
      <c r="F46" s="138"/>
      <c r="G46" s="138"/>
      <c r="H46" s="138">
        <f>'実質公債費比率（分子）の構造'!M$48</f>
        <v>25</v>
      </c>
      <c r="I46" s="138"/>
      <c r="J46" s="138"/>
      <c r="K46" s="138">
        <f>'実質公債費比率（分子）の構造'!N$48</f>
        <v>23</v>
      </c>
      <c r="L46" s="138"/>
      <c r="M46" s="138"/>
      <c r="N46" s="138">
        <f>'実質公債費比率（分子）の構造'!O$48</f>
        <v>22</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791</v>
      </c>
      <c r="C49" s="138"/>
      <c r="D49" s="138"/>
      <c r="E49" s="138">
        <f>'実質公債費比率（分子）の構造'!L$45</f>
        <v>766</v>
      </c>
      <c r="F49" s="138"/>
      <c r="G49" s="138"/>
      <c r="H49" s="138">
        <f>'実質公債費比率（分子）の構造'!M$45</f>
        <v>701</v>
      </c>
      <c r="I49" s="138"/>
      <c r="J49" s="138"/>
      <c r="K49" s="138">
        <f>'実質公債費比率（分子）の構造'!N$45</f>
        <v>657</v>
      </c>
      <c r="L49" s="138"/>
      <c r="M49" s="138"/>
      <c r="N49" s="138">
        <f>'実質公債費比率（分子）の構造'!O$45</f>
        <v>684</v>
      </c>
      <c r="O49" s="138"/>
      <c r="P49" s="138"/>
    </row>
    <row r="50" spans="1:16">
      <c r="A50" s="138" t="s">
        <v>60</v>
      </c>
      <c r="B50" s="138" t="e">
        <f>NA()</f>
        <v>#N/A</v>
      </c>
      <c r="C50" s="138">
        <f>IF(ISNUMBER('実質公債費比率（分子）の構造'!K$53),'実質公債費比率（分子）の構造'!K$53,NA())</f>
        <v>351</v>
      </c>
      <c r="D50" s="138" t="e">
        <f>NA()</f>
        <v>#N/A</v>
      </c>
      <c r="E50" s="138" t="e">
        <f>NA()</f>
        <v>#N/A</v>
      </c>
      <c r="F50" s="138">
        <f>IF(ISNUMBER('実質公債費比率（分子）の構造'!L$53),'実質公債費比率（分子）の構造'!L$53,NA())</f>
        <v>341</v>
      </c>
      <c r="G50" s="138" t="e">
        <f>NA()</f>
        <v>#N/A</v>
      </c>
      <c r="H50" s="138" t="e">
        <f>NA()</f>
        <v>#N/A</v>
      </c>
      <c r="I50" s="138">
        <f>IF(ISNUMBER('実質公債費比率（分子）の構造'!M$53),'実質公債費比率（分子）の構造'!M$53,NA())</f>
        <v>314</v>
      </c>
      <c r="J50" s="138" t="e">
        <f>NA()</f>
        <v>#N/A</v>
      </c>
      <c r="K50" s="138" t="e">
        <f>NA()</f>
        <v>#N/A</v>
      </c>
      <c r="L50" s="138">
        <f>IF(ISNUMBER('実質公債費比率（分子）の構造'!N$53),'実質公債費比率（分子）の構造'!N$53,NA())</f>
        <v>298</v>
      </c>
      <c r="M50" s="138" t="e">
        <f>NA()</f>
        <v>#N/A</v>
      </c>
      <c r="N50" s="138" t="e">
        <f>NA()</f>
        <v>#N/A</v>
      </c>
      <c r="O50" s="138">
        <f>IF(ISNUMBER('実質公債費比率（分子）の構造'!O$53),'実質公債費比率（分子）の構造'!O$53,NA())</f>
        <v>323</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3903</v>
      </c>
      <c r="E56" s="137"/>
      <c r="F56" s="137"/>
      <c r="G56" s="137">
        <f>'将来負担比率（分子）の構造'!J$52</f>
        <v>4379</v>
      </c>
      <c r="H56" s="137"/>
      <c r="I56" s="137"/>
      <c r="J56" s="137">
        <f>'将来負担比率（分子）の構造'!K$52</f>
        <v>4552</v>
      </c>
      <c r="K56" s="137"/>
      <c r="L56" s="137"/>
      <c r="M56" s="137">
        <f>'将来負担比率（分子）の構造'!L$52</f>
        <v>5036</v>
      </c>
      <c r="N56" s="137"/>
      <c r="O56" s="137"/>
      <c r="P56" s="137">
        <f>'将来負担比率（分子）の構造'!M$52</f>
        <v>5505</v>
      </c>
    </row>
    <row r="57" spans="1:16">
      <c r="A57" s="137" t="s">
        <v>36</v>
      </c>
      <c r="B57" s="137"/>
      <c r="C57" s="137"/>
      <c r="D57" s="137">
        <f>'将来負担比率（分子）の構造'!I$51</f>
        <v>399</v>
      </c>
      <c r="E57" s="137"/>
      <c r="F57" s="137"/>
      <c r="G57" s="137">
        <f>'将来負担比率（分子）の構造'!J$51</f>
        <v>397</v>
      </c>
      <c r="H57" s="137"/>
      <c r="I57" s="137"/>
      <c r="J57" s="137">
        <f>'将来負担比率（分子）の構造'!K$51</f>
        <v>380</v>
      </c>
      <c r="K57" s="137"/>
      <c r="L57" s="137"/>
      <c r="M57" s="137">
        <f>'将来負担比率（分子）の構造'!L$51</f>
        <v>304</v>
      </c>
      <c r="N57" s="137"/>
      <c r="O57" s="137"/>
      <c r="P57" s="137">
        <f>'将来負担比率（分子）の構造'!M$51</f>
        <v>456</v>
      </c>
    </row>
    <row r="58" spans="1:16">
      <c r="A58" s="137" t="s">
        <v>35</v>
      </c>
      <c r="B58" s="137"/>
      <c r="C58" s="137"/>
      <c r="D58" s="137">
        <f>'将来負担比率（分子）の構造'!I$50</f>
        <v>2235</v>
      </c>
      <c r="E58" s="137"/>
      <c r="F58" s="137"/>
      <c r="G58" s="137">
        <f>'将来負担比率（分子）の構造'!J$50</f>
        <v>2448</v>
      </c>
      <c r="H58" s="137"/>
      <c r="I58" s="137"/>
      <c r="J58" s="137">
        <f>'将来負担比率（分子）の構造'!K$50</f>
        <v>2107</v>
      </c>
      <c r="K58" s="137"/>
      <c r="L58" s="137"/>
      <c r="M58" s="137">
        <f>'将来負担比率（分子）の構造'!L$50</f>
        <v>1825</v>
      </c>
      <c r="N58" s="137"/>
      <c r="O58" s="137"/>
      <c r="P58" s="137">
        <f>'将来負担比率（分子）の構造'!M$50</f>
        <v>1863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1629</v>
      </c>
      <c r="C62" s="137"/>
      <c r="D62" s="137"/>
      <c r="E62" s="137">
        <f>'将来負担比率（分子）の構造'!J$45</f>
        <v>1575</v>
      </c>
      <c r="F62" s="137"/>
      <c r="G62" s="137"/>
      <c r="H62" s="137">
        <f>'将来負担比率（分子）の構造'!K$45</f>
        <v>1555</v>
      </c>
      <c r="I62" s="137"/>
      <c r="J62" s="137"/>
      <c r="K62" s="137">
        <f>'将来負担比率（分子）の構造'!L$45</f>
        <v>1538</v>
      </c>
      <c r="L62" s="137"/>
      <c r="M62" s="137"/>
      <c r="N62" s="137">
        <f>'将来負担比率（分子）の構造'!M$45</f>
        <v>1466</v>
      </c>
      <c r="O62" s="137"/>
      <c r="P62" s="137"/>
    </row>
    <row r="63" spans="1:16">
      <c r="A63" s="137" t="s">
        <v>28</v>
      </c>
      <c r="B63" s="137">
        <f>'将来負担比率（分子）の構造'!I$44</f>
        <v>551</v>
      </c>
      <c r="C63" s="137"/>
      <c r="D63" s="137"/>
      <c r="E63" s="137">
        <f>'将来負担比率（分子）の構造'!J$44</f>
        <v>530</v>
      </c>
      <c r="F63" s="137"/>
      <c r="G63" s="137"/>
      <c r="H63" s="137">
        <f>'将来負担比率（分子）の構造'!K$44</f>
        <v>505</v>
      </c>
      <c r="I63" s="137"/>
      <c r="J63" s="137"/>
      <c r="K63" s="137">
        <f>'将来負担比率（分子）の構造'!L$44</f>
        <v>461</v>
      </c>
      <c r="L63" s="137"/>
      <c r="M63" s="137"/>
      <c r="N63" s="137">
        <f>'将来負担比率（分子）の構造'!M$44</f>
        <v>407</v>
      </c>
      <c r="O63" s="137"/>
      <c r="P63" s="137"/>
    </row>
    <row r="64" spans="1:16">
      <c r="A64" s="137" t="s">
        <v>27</v>
      </c>
      <c r="B64" s="137">
        <f>'将来負担比率（分子）の構造'!I$43</f>
        <v>440</v>
      </c>
      <c r="C64" s="137"/>
      <c r="D64" s="137"/>
      <c r="E64" s="137">
        <f>'将来負担比率（分子）の構造'!J$43</f>
        <v>410</v>
      </c>
      <c r="F64" s="137"/>
      <c r="G64" s="137"/>
      <c r="H64" s="137">
        <f>'将来負担比率（分子）の構造'!K$43</f>
        <v>379</v>
      </c>
      <c r="I64" s="137"/>
      <c r="J64" s="137"/>
      <c r="K64" s="137">
        <f>'将来負担比率（分子）の構造'!L$43</f>
        <v>353</v>
      </c>
      <c r="L64" s="137"/>
      <c r="M64" s="137"/>
      <c r="N64" s="137">
        <f>'将来負担比率（分子）の構造'!M$43</f>
        <v>443</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6605</v>
      </c>
      <c r="C66" s="137"/>
      <c r="D66" s="137"/>
      <c r="E66" s="137">
        <f>'将来負担比率（分子）の構造'!J$41</f>
        <v>7646</v>
      </c>
      <c r="F66" s="137"/>
      <c r="G66" s="137"/>
      <c r="H66" s="137">
        <f>'将来負担比率（分子）の構造'!K$41</f>
        <v>7830</v>
      </c>
      <c r="I66" s="137"/>
      <c r="J66" s="137"/>
      <c r="K66" s="137">
        <f>'将来負担比率（分子）の構造'!L$41</f>
        <v>8287</v>
      </c>
      <c r="L66" s="137"/>
      <c r="M66" s="137"/>
      <c r="N66" s="137">
        <f>'将来負担比率（分子）の構造'!M$41</f>
        <v>8996</v>
      </c>
      <c r="O66" s="137"/>
      <c r="P66" s="137"/>
    </row>
    <row r="67" spans="1:16">
      <c r="A67" s="137" t="s">
        <v>64</v>
      </c>
      <c r="B67" s="137" t="e">
        <f>NA()</f>
        <v>#N/A</v>
      </c>
      <c r="C67" s="137">
        <f>IF(ISNUMBER('将来負担比率（分子）の構造'!I$53), IF('将来負担比率（分子）の構造'!I$53 &lt; 0, 0, '将来負担比率（分子）の構造'!I$53), NA())</f>
        <v>2687</v>
      </c>
      <c r="D67" s="137" t="e">
        <f>NA()</f>
        <v>#N/A</v>
      </c>
      <c r="E67" s="137" t="e">
        <f>NA()</f>
        <v>#N/A</v>
      </c>
      <c r="F67" s="137">
        <f>IF(ISNUMBER('将来負担比率（分子）の構造'!J$53), IF('将来負担比率（分子）の構造'!J$53 &lt; 0, 0, '将来負担比率（分子）の構造'!J$53), NA())</f>
        <v>2937</v>
      </c>
      <c r="G67" s="137" t="e">
        <f>NA()</f>
        <v>#N/A</v>
      </c>
      <c r="H67" s="137" t="e">
        <f>NA()</f>
        <v>#N/A</v>
      </c>
      <c r="I67" s="137">
        <f>IF(ISNUMBER('将来負担比率（分子）の構造'!K$53), IF('将来負担比率（分子）の構造'!K$53 &lt; 0, 0, '将来負担比率（分子）の構造'!K$53), NA())</f>
        <v>3230</v>
      </c>
      <c r="J67" s="137" t="e">
        <f>NA()</f>
        <v>#N/A</v>
      </c>
      <c r="K67" s="137" t="e">
        <f>NA()</f>
        <v>#N/A</v>
      </c>
      <c r="L67" s="137">
        <f>IF(ISNUMBER('将来負担比率（分子）の構造'!L$53), IF('将来負担比率（分子）の構造'!L$53 &lt; 0, 0, '将来負担比率（分子）の構造'!L$53), NA())</f>
        <v>3474</v>
      </c>
      <c r="M67" s="137" t="e">
        <f>NA()</f>
        <v>#N/A</v>
      </c>
      <c r="N67" s="137" t="e">
        <f>NA()</f>
        <v>#N/A</v>
      </c>
      <c r="O67" s="137">
        <f>IF(ISNUMBER('将来負担比率（分子）の構造'!M$53), IF('将来負担比率（分子）の構造'!M$53 &lt; 0, 0, '将来負担比率（分子）の構造'!M$53), NA())</f>
        <v>3488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5" t="s">
        <v>208</v>
      </c>
      <c r="C5" s="676"/>
      <c r="D5" s="676"/>
      <c r="E5" s="676"/>
      <c r="F5" s="676"/>
      <c r="G5" s="676"/>
      <c r="H5" s="676"/>
      <c r="I5" s="676"/>
      <c r="J5" s="676"/>
      <c r="K5" s="676"/>
      <c r="L5" s="676"/>
      <c r="M5" s="676"/>
      <c r="N5" s="676"/>
      <c r="O5" s="676"/>
      <c r="P5" s="676"/>
      <c r="Q5" s="677"/>
      <c r="R5" s="640">
        <v>967024</v>
      </c>
      <c r="S5" s="641"/>
      <c r="T5" s="641"/>
      <c r="U5" s="641"/>
      <c r="V5" s="641"/>
      <c r="W5" s="641"/>
      <c r="X5" s="641"/>
      <c r="Y5" s="688"/>
      <c r="Z5" s="701">
        <v>9.5</v>
      </c>
      <c r="AA5" s="701"/>
      <c r="AB5" s="701"/>
      <c r="AC5" s="701"/>
      <c r="AD5" s="702">
        <v>967024</v>
      </c>
      <c r="AE5" s="702"/>
      <c r="AF5" s="702"/>
      <c r="AG5" s="702"/>
      <c r="AH5" s="702"/>
      <c r="AI5" s="702"/>
      <c r="AJ5" s="702"/>
      <c r="AK5" s="702"/>
      <c r="AL5" s="689">
        <v>31.8</v>
      </c>
      <c r="AM5" s="658"/>
      <c r="AN5" s="658"/>
      <c r="AO5" s="690"/>
      <c r="AP5" s="675" t="s">
        <v>209</v>
      </c>
      <c r="AQ5" s="676"/>
      <c r="AR5" s="676"/>
      <c r="AS5" s="676"/>
      <c r="AT5" s="676"/>
      <c r="AU5" s="676"/>
      <c r="AV5" s="676"/>
      <c r="AW5" s="676"/>
      <c r="AX5" s="676"/>
      <c r="AY5" s="676"/>
      <c r="AZ5" s="676"/>
      <c r="BA5" s="676"/>
      <c r="BB5" s="676"/>
      <c r="BC5" s="676"/>
      <c r="BD5" s="676"/>
      <c r="BE5" s="676"/>
      <c r="BF5" s="677"/>
      <c r="BG5" s="590">
        <v>963093</v>
      </c>
      <c r="BH5" s="591"/>
      <c r="BI5" s="591"/>
      <c r="BJ5" s="591"/>
      <c r="BK5" s="591"/>
      <c r="BL5" s="591"/>
      <c r="BM5" s="591"/>
      <c r="BN5" s="592"/>
      <c r="BO5" s="643">
        <v>99.6</v>
      </c>
      <c r="BP5" s="643"/>
      <c r="BQ5" s="643"/>
      <c r="BR5" s="643"/>
      <c r="BS5" s="644" t="s">
        <v>210</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211</v>
      </c>
      <c r="CS5" s="696"/>
      <c r="CT5" s="696"/>
      <c r="CU5" s="696"/>
      <c r="CV5" s="696"/>
      <c r="CW5" s="696"/>
      <c r="CX5" s="696"/>
      <c r="CY5" s="697"/>
      <c r="CZ5" s="695" t="s">
        <v>202</v>
      </c>
      <c r="DA5" s="696"/>
      <c r="DB5" s="696"/>
      <c r="DC5" s="697"/>
      <c r="DD5" s="695" t="s">
        <v>212</v>
      </c>
      <c r="DE5" s="696"/>
      <c r="DF5" s="696"/>
      <c r="DG5" s="696"/>
      <c r="DH5" s="696"/>
      <c r="DI5" s="696"/>
      <c r="DJ5" s="696"/>
      <c r="DK5" s="696"/>
      <c r="DL5" s="696"/>
      <c r="DM5" s="696"/>
      <c r="DN5" s="696"/>
      <c r="DO5" s="696"/>
      <c r="DP5" s="697"/>
      <c r="DQ5" s="695" t="s">
        <v>213</v>
      </c>
      <c r="DR5" s="696"/>
      <c r="DS5" s="696"/>
      <c r="DT5" s="696"/>
      <c r="DU5" s="696"/>
      <c r="DV5" s="696"/>
      <c r="DW5" s="696"/>
      <c r="DX5" s="696"/>
      <c r="DY5" s="696"/>
      <c r="DZ5" s="696"/>
      <c r="EA5" s="696"/>
      <c r="EB5" s="696"/>
      <c r="EC5" s="697"/>
    </row>
    <row r="6" spans="2:143" ht="11.25" customHeight="1">
      <c r="B6" s="587" t="s">
        <v>214</v>
      </c>
      <c r="C6" s="588"/>
      <c r="D6" s="588"/>
      <c r="E6" s="588"/>
      <c r="F6" s="588"/>
      <c r="G6" s="588"/>
      <c r="H6" s="588"/>
      <c r="I6" s="588"/>
      <c r="J6" s="588"/>
      <c r="K6" s="588"/>
      <c r="L6" s="588"/>
      <c r="M6" s="588"/>
      <c r="N6" s="588"/>
      <c r="O6" s="588"/>
      <c r="P6" s="588"/>
      <c r="Q6" s="589"/>
      <c r="R6" s="590">
        <v>58953</v>
      </c>
      <c r="S6" s="591"/>
      <c r="T6" s="591"/>
      <c r="U6" s="591"/>
      <c r="V6" s="591"/>
      <c r="W6" s="591"/>
      <c r="X6" s="591"/>
      <c r="Y6" s="592"/>
      <c r="Z6" s="643">
        <v>0.6</v>
      </c>
      <c r="AA6" s="643"/>
      <c r="AB6" s="643"/>
      <c r="AC6" s="643"/>
      <c r="AD6" s="644">
        <v>58953</v>
      </c>
      <c r="AE6" s="644"/>
      <c r="AF6" s="644"/>
      <c r="AG6" s="644"/>
      <c r="AH6" s="644"/>
      <c r="AI6" s="644"/>
      <c r="AJ6" s="644"/>
      <c r="AK6" s="644"/>
      <c r="AL6" s="613">
        <v>1.9</v>
      </c>
      <c r="AM6" s="645"/>
      <c r="AN6" s="645"/>
      <c r="AO6" s="646"/>
      <c r="AP6" s="587" t="s">
        <v>215</v>
      </c>
      <c r="AQ6" s="588"/>
      <c r="AR6" s="588"/>
      <c r="AS6" s="588"/>
      <c r="AT6" s="588"/>
      <c r="AU6" s="588"/>
      <c r="AV6" s="588"/>
      <c r="AW6" s="588"/>
      <c r="AX6" s="588"/>
      <c r="AY6" s="588"/>
      <c r="AZ6" s="588"/>
      <c r="BA6" s="588"/>
      <c r="BB6" s="588"/>
      <c r="BC6" s="588"/>
      <c r="BD6" s="588"/>
      <c r="BE6" s="588"/>
      <c r="BF6" s="589"/>
      <c r="BG6" s="590">
        <v>963093</v>
      </c>
      <c r="BH6" s="591"/>
      <c r="BI6" s="591"/>
      <c r="BJ6" s="591"/>
      <c r="BK6" s="591"/>
      <c r="BL6" s="591"/>
      <c r="BM6" s="591"/>
      <c r="BN6" s="592"/>
      <c r="BO6" s="643">
        <v>99.6</v>
      </c>
      <c r="BP6" s="643"/>
      <c r="BQ6" s="643"/>
      <c r="BR6" s="643"/>
      <c r="BS6" s="644" t="s">
        <v>210</v>
      </c>
      <c r="BT6" s="644"/>
      <c r="BU6" s="644"/>
      <c r="BV6" s="644"/>
      <c r="BW6" s="644"/>
      <c r="BX6" s="644"/>
      <c r="BY6" s="644"/>
      <c r="BZ6" s="644"/>
      <c r="CA6" s="644"/>
      <c r="CB6" s="680"/>
      <c r="CD6" s="647" t="s">
        <v>216</v>
      </c>
      <c r="CE6" s="648"/>
      <c r="CF6" s="648"/>
      <c r="CG6" s="648"/>
      <c r="CH6" s="648"/>
      <c r="CI6" s="648"/>
      <c r="CJ6" s="648"/>
      <c r="CK6" s="648"/>
      <c r="CL6" s="648"/>
      <c r="CM6" s="648"/>
      <c r="CN6" s="648"/>
      <c r="CO6" s="648"/>
      <c r="CP6" s="648"/>
      <c r="CQ6" s="649"/>
      <c r="CR6" s="590">
        <v>79142</v>
      </c>
      <c r="CS6" s="591"/>
      <c r="CT6" s="591"/>
      <c r="CU6" s="591"/>
      <c r="CV6" s="591"/>
      <c r="CW6" s="591"/>
      <c r="CX6" s="591"/>
      <c r="CY6" s="592"/>
      <c r="CZ6" s="643">
        <v>0.8</v>
      </c>
      <c r="DA6" s="643"/>
      <c r="DB6" s="643"/>
      <c r="DC6" s="643"/>
      <c r="DD6" s="596" t="s">
        <v>210</v>
      </c>
      <c r="DE6" s="591"/>
      <c r="DF6" s="591"/>
      <c r="DG6" s="591"/>
      <c r="DH6" s="591"/>
      <c r="DI6" s="591"/>
      <c r="DJ6" s="591"/>
      <c r="DK6" s="591"/>
      <c r="DL6" s="591"/>
      <c r="DM6" s="591"/>
      <c r="DN6" s="591"/>
      <c r="DO6" s="591"/>
      <c r="DP6" s="592"/>
      <c r="DQ6" s="596">
        <v>79142</v>
      </c>
      <c r="DR6" s="591"/>
      <c r="DS6" s="591"/>
      <c r="DT6" s="591"/>
      <c r="DU6" s="591"/>
      <c r="DV6" s="591"/>
      <c r="DW6" s="591"/>
      <c r="DX6" s="591"/>
      <c r="DY6" s="591"/>
      <c r="DZ6" s="591"/>
      <c r="EA6" s="591"/>
      <c r="EB6" s="591"/>
      <c r="EC6" s="622"/>
    </row>
    <row r="7" spans="2:143" ht="11.25" customHeight="1">
      <c r="B7" s="587" t="s">
        <v>217</v>
      </c>
      <c r="C7" s="588"/>
      <c r="D7" s="588"/>
      <c r="E7" s="588"/>
      <c r="F7" s="588"/>
      <c r="G7" s="588"/>
      <c r="H7" s="588"/>
      <c r="I7" s="588"/>
      <c r="J7" s="588"/>
      <c r="K7" s="588"/>
      <c r="L7" s="588"/>
      <c r="M7" s="588"/>
      <c r="N7" s="588"/>
      <c r="O7" s="588"/>
      <c r="P7" s="588"/>
      <c r="Q7" s="589"/>
      <c r="R7" s="590">
        <v>1557</v>
      </c>
      <c r="S7" s="591"/>
      <c r="T7" s="591"/>
      <c r="U7" s="591"/>
      <c r="V7" s="591"/>
      <c r="W7" s="591"/>
      <c r="X7" s="591"/>
      <c r="Y7" s="592"/>
      <c r="Z7" s="643">
        <v>0</v>
      </c>
      <c r="AA7" s="643"/>
      <c r="AB7" s="643"/>
      <c r="AC7" s="643"/>
      <c r="AD7" s="644">
        <v>1557</v>
      </c>
      <c r="AE7" s="644"/>
      <c r="AF7" s="644"/>
      <c r="AG7" s="644"/>
      <c r="AH7" s="644"/>
      <c r="AI7" s="644"/>
      <c r="AJ7" s="644"/>
      <c r="AK7" s="644"/>
      <c r="AL7" s="613">
        <v>0.1</v>
      </c>
      <c r="AM7" s="645"/>
      <c r="AN7" s="645"/>
      <c r="AO7" s="646"/>
      <c r="AP7" s="587" t="s">
        <v>218</v>
      </c>
      <c r="AQ7" s="588"/>
      <c r="AR7" s="588"/>
      <c r="AS7" s="588"/>
      <c r="AT7" s="588"/>
      <c r="AU7" s="588"/>
      <c r="AV7" s="588"/>
      <c r="AW7" s="588"/>
      <c r="AX7" s="588"/>
      <c r="AY7" s="588"/>
      <c r="AZ7" s="588"/>
      <c r="BA7" s="588"/>
      <c r="BB7" s="588"/>
      <c r="BC7" s="588"/>
      <c r="BD7" s="588"/>
      <c r="BE7" s="588"/>
      <c r="BF7" s="589"/>
      <c r="BG7" s="590">
        <v>449958</v>
      </c>
      <c r="BH7" s="591"/>
      <c r="BI7" s="591"/>
      <c r="BJ7" s="591"/>
      <c r="BK7" s="591"/>
      <c r="BL7" s="591"/>
      <c r="BM7" s="591"/>
      <c r="BN7" s="592"/>
      <c r="BO7" s="643">
        <v>46.5</v>
      </c>
      <c r="BP7" s="643"/>
      <c r="BQ7" s="643"/>
      <c r="BR7" s="643"/>
      <c r="BS7" s="644" t="s">
        <v>210</v>
      </c>
      <c r="BT7" s="644"/>
      <c r="BU7" s="644"/>
      <c r="BV7" s="644"/>
      <c r="BW7" s="644"/>
      <c r="BX7" s="644"/>
      <c r="BY7" s="644"/>
      <c r="BZ7" s="644"/>
      <c r="CA7" s="644"/>
      <c r="CB7" s="680"/>
      <c r="CD7" s="623" t="s">
        <v>219</v>
      </c>
      <c r="CE7" s="620"/>
      <c r="CF7" s="620"/>
      <c r="CG7" s="620"/>
      <c r="CH7" s="620"/>
      <c r="CI7" s="620"/>
      <c r="CJ7" s="620"/>
      <c r="CK7" s="620"/>
      <c r="CL7" s="620"/>
      <c r="CM7" s="620"/>
      <c r="CN7" s="620"/>
      <c r="CO7" s="620"/>
      <c r="CP7" s="620"/>
      <c r="CQ7" s="621"/>
      <c r="CR7" s="590">
        <v>2036797</v>
      </c>
      <c r="CS7" s="591"/>
      <c r="CT7" s="591"/>
      <c r="CU7" s="591"/>
      <c r="CV7" s="591"/>
      <c r="CW7" s="591"/>
      <c r="CX7" s="591"/>
      <c r="CY7" s="592"/>
      <c r="CZ7" s="643">
        <v>20.100000000000001</v>
      </c>
      <c r="DA7" s="643"/>
      <c r="DB7" s="643"/>
      <c r="DC7" s="643"/>
      <c r="DD7" s="596">
        <v>682254</v>
      </c>
      <c r="DE7" s="591"/>
      <c r="DF7" s="591"/>
      <c r="DG7" s="591"/>
      <c r="DH7" s="591"/>
      <c r="DI7" s="591"/>
      <c r="DJ7" s="591"/>
      <c r="DK7" s="591"/>
      <c r="DL7" s="591"/>
      <c r="DM7" s="591"/>
      <c r="DN7" s="591"/>
      <c r="DO7" s="591"/>
      <c r="DP7" s="592"/>
      <c r="DQ7" s="596">
        <v>996730</v>
      </c>
      <c r="DR7" s="591"/>
      <c r="DS7" s="591"/>
      <c r="DT7" s="591"/>
      <c r="DU7" s="591"/>
      <c r="DV7" s="591"/>
      <c r="DW7" s="591"/>
      <c r="DX7" s="591"/>
      <c r="DY7" s="591"/>
      <c r="DZ7" s="591"/>
      <c r="EA7" s="591"/>
      <c r="EB7" s="591"/>
      <c r="EC7" s="622"/>
    </row>
    <row r="8" spans="2:143" ht="11.25" customHeight="1">
      <c r="B8" s="587" t="s">
        <v>220</v>
      </c>
      <c r="C8" s="588"/>
      <c r="D8" s="588"/>
      <c r="E8" s="588"/>
      <c r="F8" s="588"/>
      <c r="G8" s="588"/>
      <c r="H8" s="588"/>
      <c r="I8" s="588"/>
      <c r="J8" s="588"/>
      <c r="K8" s="588"/>
      <c r="L8" s="588"/>
      <c r="M8" s="588"/>
      <c r="N8" s="588"/>
      <c r="O8" s="588"/>
      <c r="P8" s="588"/>
      <c r="Q8" s="589"/>
      <c r="R8" s="590">
        <v>5087</v>
      </c>
      <c r="S8" s="591"/>
      <c r="T8" s="591"/>
      <c r="U8" s="591"/>
      <c r="V8" s="591"/>
      <c r="W8" s="591"/>
      <c r="X8" s="591"/>
      <c r="Y8" s="592"/>
      <c r="Z8" s="643">
        <v>0.1</v>
      </c>
      <c r="AA8" s="643"/>
      <c r="AB8" s="643"/>
      <c r="AC8" s="643"/>
      <c r="AD8" s="644">
        <v>5087</v>
      </c>
      <c r="AE8" s="644"/>
      <c r="AF8" s="644"/>
      <c r="AG8" s="644"/>
      <c r="AH8" s="644"/>
      <c r="AI8" s="644"/>
      <c r="AJ8" s="644"/>
      <c r="AK8" s="644"/>
      <c r="AL8" s="613">
        <v>0.2</v>
      </c>
      <c r="AM8" s="645"/>
      <c r="AN8" s="645"/>
      <c r="AO8" s="646"/>
      <c r="AP8" s="587" t="s">
        <v>221</v>
      </c>
      <c r="AQ8" s="588"/>
      <c r="AR8" s="588"/>
      <c r="AS8" s="588"/>
      <c r="AT8" s="588"/>
      <c r="AU8" s="588"/>
      <c r="AV8" s="588"/>
      <c r="AW8" s="588"/>
      <c r="AX8" s="588"/>
      <c r="AY8" s="588"/>
      <c r="AZ8" s="588"/>
      <c r="BA8" s="588"/>
      <c r="BB8" s="588"/>
      <c r="BC8" s="588"/>
      <c r="BD8" s="588"/>
      <c r="BE8" s="588"/>
      <c r="BF8" s="589"/>
      <c r="BG8" s="590">
        <v>13996</v>
      </c>
      <c r="BH8" s="591"/>
      <c r="BI8" s="591"/>
      <c r="BJ8" s="591"/>
      <c r="BK8" s="591"/>
      <c r="BL8" s="591"/>
      <c r="BM8" s="591"/>
      <c r="BN8" s="592"/>
      <c r="BO8" s="643">
        <v>1.4</v>
      </c>
      <c r="BP8" s="643"/>
      <c r="BQ8" s="643"/>
      <c r="BR8" s="643"/>
      <c r="BS8" s="596" t="s">
        <v>112</v>
      </c>
      <c r="BT8" s="591"/>
      <c r="BU8" s="591"/>
      <c r="BV8" s="591"/>
      <c r="BW8" s="591"/>
      <c r="BX8" s="591"/>
      <c r="BY8" s="591"/>
      <c r="BZ8" s="591"/>
      <c r="CA8" s="591"/>
      <c r="CB8" s="622"/>
      <c r="CD8" s="623" t="s">
        <v>222</v>
      </c>
      <c r="CE8" s="620"/>
      <c r="CF8" s="620"/>
      <c r="CG8" s="620"/>
      <c r="CH8" s="620"/>
      <c r="CI8" s="620"/>
      <c r="CJ8" s="620"/>
      <c r="CK8" s="620"/>
      <c r="CL8" s="620"/>
      <c r="CM8" s="620"/>
      <c r="CN8" s="620"/>
      <c r="CO8" s="620"/>
      <c r="CP8" s="620"/>
      <c r="CQ8" s="621"/>
      <c r="CR8" s="590">
        <v>1561738</v>
      </c>
      <c r="CS8" s="591"/>
      <c r="CT8" s="591"/>
      <c r="CU8" s="591"/>
      <c r="CV8" s="591"/>
      <c r="CW8" s="591"/>
      <c r="CX8" s="591"/>
      <c r="CY8" s="592"/>
      <c r="CZ8" s="643">
        <v>15.4</v>
      </c>
      <c r="DA8" s="643"/>
      <c r="DB8" s="643"/>
      <c r="DC8" s="643"/>
      <c r="DD8" s="596">
        <v>34799</v>
      </c>
      <c r="DE8" s="591"/>
      <c r="DF8" s="591"/>
      <c r="DG8" s="591"/>
      <c r="DH8" s="591"/>
      <c r="DI8" s="591"/>
      <c r="DJ8" s="591"/>
      <c r="DK8" s="591"/>
      <c r="DL8" s="591"/>
      <c r="DM8" s="591"/>
      <c r="DN8" s="591"/>
      <c r="DO8" s="591"/>
      <c r="DP8" s="592"/>
      <c r="DQ8" s="596">
        <v>703334</v>
      </c>
      <c r="DR8" s="591"/>
      <c r="DS8" s="591"/>
      <c r="DT8" s="591"/>
      <c r="DU8" s="591"/>
      <c r="DV8" s="591"/>
      <c r="DW8" s="591"/>
      <c r="DX8" s="591"/>
      <c r="DY8" s="591"/>
      <c r="DZ8" s="591"/>
      <c r="EA8" s="591"/>
      <c r="EB8" s="591"/>
      <c r="EC8" s="622"/>
    </row>
    <row r="9" spans="2:143" ht="11.25" customHeight="1">
      <c r="B9" s="587" t="s">
        <v>223</v>
      </c>
      <c r="C9" s="588"/>
      <c r="D9" s="588"/>
      <c r="E9" s="588"/>
      <c r="F9" s="588"/>
      <c r="G9" s="588"/>
      <c r="H9" s="588"/>
      <c r="I9" s="588"/>
      <c r="J9" s="588"/>
      <c r="K9" s="588"/>
      <c r="L9" s="588"/>
      <c r="M9" s="588"/>
      <c r="N9" s="588"/>
      <c r="O9" s="588"/>
      <c r="P9" s="588"/>
      <c r="Q9" s="589"/>
      <c r="R9" s="590">
        <v>2958</v>
      </c>
      <c r="S9" s="591"/>
      <c r="T9" s="591"/>
      <c r="U9" s="591"/>
      <c r="V9" s="591"/>
      <c r="W9" s="591"/>
      <c r="X9" s="591"/>
      <c r="Y9" s="592"/>
      <c r="Z9" s="643">
        <v>0</v>
      </c>
      <c r="AA9" s="643"/>
      <c r="AB9" s="643"/>
      <c r="AC9" s="643"/>
      <c r="AD9" s="644">
        <v>2958</v>
      </c>
      <c r="AE9" s="644"/>
      <c r="AF9" s="644"/>
      <c r="AG9" s="644"/>
      <c r="AH9" s="644"/>
      <c r="AI9" s="644"/>
      <c r="AJ9" s="644"/>
      <c r="AK9" s="644"/>
      <c r="AL9" s="613">
        <v>0.1</v>
      </c>
      <c r="AM9" s="645"/>
      <c r="AN9" s="645"/>
      <c r="AO9" s="646"/>
      <c r="AP9" s="587" t="s">
        <v>224</v>
      </c>
      <c r="AQ9" s="588"/>
      <c r="AR9" s="588"/>
      <c r="AS9" s="588"/>
      <c r="AT9" s="588"/>
      <c r="AU9" s="588"/>
      <c r="AV9" s="588"/>
      <c r="AW9" s="588"/>
      <c r="AX9" s="588"/>
      <c r="AY9" s="588"/>
      <c r="AZ9" s="588"/>
      <c r="BA9" s="588"/>
      <c r="BB9" s="588"/>
      <c r="BC9" s="588"/>
      <c r="BD9" s="588"/>
      <c r="BE9" s="588"/>
      <c r="BF9" s="589"/>
      <c r="BG9" s="590">
        <v>388210</v>
      </c>
      <c r="BH9" s="591"/>
      <c r="BI9" s="591"/>
      <c r="BJ9" s="591"/>
      <c r="BK9" s="591"/>
      <c r="BL9" s="591"/>
      <c r="BM9" s="591"/>
      <c r="BN9" s="592"/>
      <c r="BO9" s="643">
        <v>40.1</v>
      </c>
      <c r="BP9" s="643"/>
      <c r="BQ9" s="643"/>
      <c r="BR9" s="643"/>
      <c r="BS9" s="596" t="s">
        <v>112</v>
      </c>
      <c r="BT9" s="591"/>
      <c r="BU9" s="591"/>
      <c r="BV9" s="591"/>
      <c r="BW9" s="591"/>
      <c r="BX9" s="591"/>
      <c r="BY9" s="591"/>
      <c r="BZ9" s="591"/>
      <c r="CA9" s="591"/>
      <c r="CB9" s="622"/>
      <c r="CD9" s="623" t="s">
        <v>225</v>
      </c>
      <c r="CE9" s="620"/>
      <c r="CF9" s="620"/>
      <c r="CG9" s="620"/>
      <c r="CH9" s="620"/>
      <c r="CI9" s="620"/>
      <c r="CJ9" s="620"/>
      <c r="CK9" s="620"/>
      <c r="CL9" s="620"/>
      <c r="CM9" s="620"/>
      <c r="CN9" s="620"/>
      <c r="CO9" s="620"/>
      <c r="CP9" s="620"/>
      <c r="CQ9" s="621"/>
      <c r="CR9" s="590">
        <v>1378365</v>
      </c>
      <c r="CS9" s="591"/>
      <c r="CT9" s="591"/>
      <c r="CU9" s="591"/>
      <c r="CV9" s="591"/>
      <c r="CW9" s="591"/>
      <c r="CX9" s="591"/>
      <c r="CY9" s="592"/>
      <c r="CZ9" s="643">
        <v>13.6</v>
      </c>
      <c r="DA9" s="643"/>
      <c r="DB9" s="643"/>
      <c r="DC9" s="643"/>
      <c r="DD9" s="596">
        <v>398989</v>
      </c>
      <c r="DE9" s="591"/>
      <c r="DF9" s="591"/>
      <c r="DG9" s="591"/>
      <c r="DH9" s="591"/>
      <c r="DI9" s="591"/>
      <c r="DJ9" s="591"/>
      <c r="DK9" s="591"/>
      <c r="DL9" s="591"/>
      <c r="DM9" s="591"/>
      <c r="DN9" s="591"/>
      <c r="DO9" s="591"/>
      <c r="DP9" s="592"/>
      <c r="DQ9" s="596">
        <v>465332</v>
      </c>
      <c r="DR9" s="591"/>
      <c r="DS9" s="591"/>
      <c r="DT9" s="591"/>
      <c r="DU9" s="591"/>
      <c r="DV9" s="591"/>
      <c r="DW9" s="591"/>
      <c r="DX9" s="591"/>
      <c r="DY9" s="591"/>
      <c r="DZ9" s="591"/>
      <c r="EA9" s="591"/>
      <c r="EB9" s="591"/>
      <c r="EC9" s="622"/>
    </row>
    <row r="10" spans="2:143" ht="11.25" customHeight="1">
      <c r="B10" s="587" t="s">
        <v>226</v>
      </c>
      <c r="C10" s="588"/>
      <c r="D10" s="588"/>
      <c r="E10" s="588"/>
      <c r="F10" s="588"/>
      <c r="G10" s="588"/>
      <c r="H10" s="588"/>
      <c r="I10" s="588"/>
      <c r="J10" s="588"/>
      <c r="K10" s="588"/>
      <c r="L10" s="588"/>
      <c r="M10" s="588"/>
      <c r="N10" s="588"/>
      <c r="O10" s="588"/>
      <c r="P10" s="588"/>
      <c r="Q10" s="589"/>
      <c r="R10" s="590">
        <v>173114</v>
      </c>
      <c r="S10" s="591"/>
      <c r="T10" s="591"/>
      <c r="U10" s="591"/>
      <c r="V10" s="591"/>
      <c r="W10" s="591"/>
      <c r="X10" s="591"/>
      <c r="Y10" s="592"/>
      <c r="Z10" s="643">
        <v>1.7</v>
      </c>
      <c r="AA10" s="643"/>
      <c r="AB10" s="643"/>
      <c r="AC10" s="643"/>
      <c r="AD10" s="644">
        <v>173114</v>
      </c>
      <c r="AE10" s="644"/>
      <c r="AF10" s="644"/>
      <c r="AG10" s="644"/>
      <c r="AH10" s="644"/>
      <c r="AI10" s="644"/>
      <c r="AJ10" s="644"/>
      <c r="AK10" s="644"/>
      <c r="AL10" s="613">
        <v>5.7</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19733</v>
      </c>
      <c r="BH10" s="591"/>
      <c r="BI10" s="591"/>
      <c r="BJ10" s="591"/>
      <c r="BK10" s="591"/>
      <c r="BL10" s="591"/>
      <c r="BM10" s="591"/>
      <c r="BN10" s="592"/>
      <c r="BO10" s="643">
        <v>2</v>
      </c>
      <c r="BP10" s="643"/>
      <c r="BQ10" s="643"/>
      <c r="BR10" s="643"/>
      <c r="BS10" s="596" t="s">
        <v>112</v>
      </c>
      <c r="BT10" s="591"/>
      <c r="BU10" s="591"/>
      <c r="BV10" s="591"/>
      <c r="BW10" s="591"/>
      <c r="BX10" s="591"/>
      <c r="BY10" s="591"/>
      <c r="BZ10" s="591"/>
      <c r="CA10" s="591"/>
      <c r="CB10" s="622"/>
      <c r="CD10" s="623" t="s">
        <v>228</v>
      </c>
      <c r="CE10" s="620"/>
      <c r="CF10" s="620"/>
      <c r="CG10" s="620"/>
      <c r="CH10" s="620"/>
      <c r="CI10" s="620"/>
      <c r="CJ10" s="620"/>
      <c r="CK10" s="620"/>
      <c r="CL10" s="620"/>
      <c r="CM10" s="620"/>
      <c r="CN10" s="620"/>
      <c r="CO10" s="620"/>
      <c r="CP10" s="620"/>
      <c r="CQ10" s="621"/>
      <c r="CR10" s="590">
        <v>99639</v>
      </c>
      <c r="CS10" s="591"/>
      <c r="CT10" s="591"/>
      <c r="CU10" s="591"/>
      <c r="CV10" s="591"/>
      <c r="CW10" s="591"/>
      <c r="CX10" s="591"/>
      <c r="CY10" s="592"/>
      <c r="CZ10" s="643">
        <v>1</v>
      </c>
      <c r="DA10" s="643"/>
      <c r="DB10" s="643"/>
      <c r="DC10" s="643"/>
      <c r="DD10" s="596" t="s">
        <v>112</v>
      </c>
      <c r="DE10" s="591"/>
      <c r="DF10" s="591"/>
      <c r="DG10" s="591"/>
      <c r="DH10" s="591"/>
      <c r="DI10" s="591"/>
      <c r="DJ10" s="591"/>
      <c r="DK10" s="591"/>
      <c r="DL10" s="591"/>
      <c r="DM10" s="591"/>
      <c r="DN10" s="591"/>
      <c r="DO10" s="591"/>
      <c r="DP10" s="592"/>
      <c r="DQ10" s="596">
        <v>49221</v>
      </c>
      <c r="DR10" s="591"/>
      <c r="DS10" s="591"/>
      <c r="DT10" s="591"/>
      <c r="DU10" s="591"/>
      <c r="DV10" s="591"/>
      <c r="DW10" s="591"/>
      <c r="DX10" s="591"/>
      <c r="DY10" s="591"/>
      <c r="DZ10" s="591"/>
      <c r="EA10" s="591"/>
      <c r="EB10" s="591"/>
      <c r="EC10" s="622"/>
    </row>
    <row r="11" spans="2:143" ht="11.25" customHeight="1">
      <c r="B11" s="587" t="s">
        <v>229</v>
      </c>
      <c r="C11" s="588"/>
      <c r="D11" s="588"/>
      <c r="E11" s="588"/>
      <c r="F11" s="588"/>
      <c r="G11" s="588"/>
      <c r="H11" s="588"/>
      <c r="I11" s="588"/>
      <c r="J11" s="588"/>
      <c r="K11" s="588"/>
      <c r="L11" s="588"/>
      <c r="M11" s="588"/>
      <c r="N11" s="588"/>
      <c r="O11" s="588"/>
      <c r="P11" s="588"/>
      <c r="Q11" s="589"/>
      <c r="R11" s="590">
        <v>770</v>
      </c>
      <c r="S11" s="591"/>
      <c r="T11" s="591"/>
      <c r="U11" s="591"/>
      <c r="V11" s="591"/>
      <c r="W11" s="591"/>
      <c r="X11" s="591"/>
      <c r="Y11" s="592"/>
      <c r="Z11" s="643">
        <v>0</v>
      </c>
      <c r="AA11" s="643"/>
      <c r="AB11" s="643"/>
      <c r="AC11" s="643"/>
      <c r="AD11" s="644">
        <v>770</v>
      </c>
      <c r="AE11" s="644"/>
      <c r="AF11" s="644"/>
      <c r="AG11" s="644"/>
      <c r="AH11" s="644"/>
      <c r="AI11" s="644"/>
      <c r="AJ11" s="644"/>
      <c r="AK11" s="644"/>
      <c r="AL11" s="613">
        <v>0</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28019</v>
      </c>
      <c r="BH11" s="591"/>
      <c r="BI11" s="591"/>
      <c r="BJ11" s="591"/>
      <c r="BK11" s="591"/>
      <c r="BL11" s="591"/>
      <c r="BM11" s="591"/>
      <c r="BN11" s="592"/>
      <c r="BO11" s="643">
        <v>2.9</v>
      </c>
      <c r="BP11" s="643"/>
      <c r="BQ11" s="643"/>
      <c r="BR11" s="643"/>
      <c r="BS11" s="596" t="s">
        <v>112</v>
      </c>
      <c r="BT11" s="591"/>
      <c r="BU11" s="591"/>
      <c r="BV11" s="591"/>
      <c r="BW11" s="591"/>
      <c r="BX11" s="591"/>
      <c r="BY11" s="591"/>
      <c r="BZ11" s="591"/>
      <c r="CA11" s="591"/>
      <c r="CB11" s="622"/>
      <c r="CD11" s="623" t="s">
        <v>231</v>
      </c>
      <c r="CE11" s="620"/>
      <c r="CF11" s="620"/>
      <c r="CG11" s="620"/>
      <c r="CH11" s="620"/>
      <c r="CI11" s="620"/>
      <c r="CJ11" s="620"/>
      <c r="CK11" s="620"/>
      <c r="CL11" s="620"/>
      <c r="CM11" s="620"/>
      <c r="CN11" s="620"/>
      <c r="CO11" s="620"/>
      <c r="CP11" s="620"/>
      <c r="CQ11" s="621"/>
      <c r="CR11" s="590">
        <v>438951</v>
      </c>
      <c r="CS11" s="591"/>
      <c r="CT11" s="591"/>
      <c r="CU11" s="591"/>
      <c r="CV11" s="591"/>
      <c r="CW11" s="591"/>
      <c r="CX11" s="591"/>
      <c r="CY11" s="592"/>
      <c r="CZ11" s="643">
        <v>4.3</v>
      </c>
      <c r="DA11" s="643"/>
      <c r="DB11" s="643"/>
      <c r="DC11" s="643"/>
      <c r="DD11" s="596">
        <v>169103</v>
      </c>
      <c r="DE11" s="591"/>
      <c r="DF11" s="591"/>
      <c r="DG11" s="591"/>
      <c r="DH11" s="591"/>
      <c r="DI11" s="591"/>
      <c r="DJ11" s="591"/>
      <c r="DK11" s="591"/>
      <c r="DL11" s="591"/>
      <c r="DM11" s="591"/>
      <c r="DN11" s="591"/>
      <c r="DO11" s="591"/>
      <c r="DP11" s="592"/>
      <c r="DQ11" s="596">
        <v>79066</v>
      </c>
      <c r="DR11" s="591"/>
      <c r="DS11" s="591"/>
      <c r="DT11" s="591"/>
      <c r="DU11" s="591"/>
      <c r="DV11" s="591"/>
      <c r="DW11" s="591"/>
      <c r="DX11" s="591"/>
      <c r="DY11" s="591"/>
      <c r="DZ11" s="591"/>
      <c r="EA11" s="591"/>
      <c r="EB11" s="591"/>
      <c r="EC11" s="622"/>
    </row>
    <row r="12" spans="2:143" ht="11.25" customHeight="1">
      <c r="B12" s="587" t="s">
        <v>232</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394243</v>
      </c>
      <c r="BH12" s="591"/>
      <c r="BI12" s="591"/>
      <c r="BJ12" s="591"/>
      <c r="BK12" s="591"/>
      <c r="BL12" s="591"/>
      <c r="BM12" s="591"/>
      <c r="BN12" s="592"/>
      <c r="BO12" s="643">
        <v>40.799999999999997</v>
      </c>
      <c r="BP12" s="643"/>
      <c r="BQ12" s="643"/>
      <c r="BR12" s="643"/>
      <c r="BS12" s="596" t="s">
        <v>112</v>
      </c>
      <c r="BT12" s="591"/>
      <c r="BU12" s="591"/>
      <c r="BV12" s="591"/>
      <c r="BW12" s="591"/>
      <c r="BX12" s="591"/>
      <c r="BY12" s="591"/>
      <c r="BZ12" s="591"/>
      <c r="CA12" s="591"/>
      <c r="CB12" s="622"/>
      <c r="CD12" s="623" t="s">
        <v>234</v>
      </c>
      <c r="CE12" s="620"/>
      <c r="CF12" s="620"/>
      <c r="CG12" s="620"/>
      <c r="CH12" s="620"/>
      <c r="CI12" s="620"/>
      <c r="CJ12" s="620"/>
      <c r="CK12" s="620"/>
      <c r="CL12" s="620"/>
      <c r="CM12" s="620"/>
      <c r="CN12" s="620"/>
      <c r="CO12" s="620"/>
      <c r="CP12" s="620"/>
      <c r="CQ12" s="621"/>
      <c r="CR12" s="590">
        <v>518073</v>
      </c>
      <c r="CS12" s="591"/>
      <c r="CT12" s="591"/>
      <c r="CU12" s="591"/>
      <c r="CV12" s="591"/>
      <c r="CW12" s="591"/>
      <c r="CX12" s="591"/>
      <c r="CY12" s="592"/>
      <c r="CZ12" s="643">
        <v>5.0999999999999996</v>
      </c>
      <c r="DA12" s="643"/>
      <c r="DB12" s="643"/>
      <c r="DC12" s="643"/>
      <c r="DD12" s="596">
        <v>57722</v>
      </c>
      <c r="DE12" s="591"/>
      <c r="DF12" s="591"/>
      <c r="DG12" s="591"/>
      <c r="DH12" s="591"/>
      <c r="DI12" s="591"/>
      <c r="DJ12" s="591"/>
      <c r="DK12" s="591"/>
      <c r="DL12" s="591"/>
      <c r="DM12" s="591"/>
      <c r="DN12" s="591"/>
      <c r="DO12" s="591"/>
      <c r="DP12" s="592"/>
      <c r="DQ12" s="596">
        <v>112709</v>
      </c>
      <c r="DR12" s="591"/>
      <c r="DS12" s="591"/>
      <c r="DT12" s="591"/>
      <c r="DU12" s="591"/>
      <c r="DV12" s="591"/>
      <c r="DW12" s="591"/>
      <c r="DX12" s="591"/>
      <c r="DY12" s="591"/>
      <c r="DZ12" s="591"/>
      <c r="EA12" s="591"/>
      <c r="EB12" s="591"/>
      <c r="EC12" s="622"/>
    </row>
    <row r="13" spans="2:143" ht="11.25" customHeight="1">
      <c r="B13" s="587" t="s">
        <v>235</v>
      </c>
      <c r="C13" s="588"/>
      <c r="D13" s="588"/>
      <c r="E13" s="588"/>
      <c r="F13" s="588"/>
      <c r="G13" s="588"/>
      <c r="H13" s="588"/>
      <c r="I13" s="588"/>
      <c r="J13" s="588"/>
      <c r="K13" s="588"/>
      <c r="L13" s="588"/>
      <c r="M13" s="588"/>
      <c r="N13" s="588"/>
      <c r="O13" s="588"/>
      <c r="P13" s="588"/>
      <c r="Q13" s="589"/>
      <c r="R13" s="590">
        <v>26481</v>
      </c>
      <c r="S13" s="591"/>
      <c r="T13" s="591"/>
      <c r="U13" s="591"/>
      <c r="V13" s="591"/>
      <c r="W13" s="591"/>
      <c r="X13" s="591"/>
      <c r="Y13" s="592"/>
      <c r="Z13" s="643">
        <v>0.3</v>
      </c>
      <c r="AA13" s="643"/>
      <c r="AB13" s="643"/>
      <c r="AC13" s="643"/>
      <c r="AD13" s="644">
        <v>26481</v>
      </c>
      <c r="AE13" s="644"/>
      <c r="AF13" s="644"/>
      <c r="AG13" s="644"/>
      <c r="AH13" s="644"/>
      <c r="AI13" s="644"/>
      <c r="AJ13" s="644"/>
      <c r="AK13" s="644"/>
      <c r="AL13" s="613">
        <v>0.9</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327677</v>
      </c>
      <c r="BH13" s="591"/>
      <c r="BI13" s="591"/>
      <c r="BJ13" s="591"/>
      <c r="BK13" s="591"/>
      <c r="BL13" s="591"/>
      <c r="BM13" s="591"/>
      <c r="BN13" s="592"/>
      <c r="BO13" s="643">
        <v>33.9</v>
      </c>
      <c r="BP13" s="643"/>
      <c r="BQ13" s="643"/>
      <c r="BR13" s="643"/>
      <c r="BS13" s="596" t="s">
        <v>112</v>
      </c>
      <c r="BT13" s="591"/>
      <c r="BU13" s="591"/>
      <c r="BV13" s="591"/>
      <c r="BW13" s="591"/>
      <c r="BX13" s="591"/>
      <c r="BY13" s="591"/>
      <c r="BZ13" s="591"/>
      <c r="CA13" s="591"/>
      <c r="CB13" s="622"/>
      <c r="CD13" s="623" t="s">
        <v>237</v>
      </c>
      <c r="CE13" s="620"/>
      <c r="CF13" s="620"/>
      <c r="CG13" s="620"/>
      <c r="CH13" s="620"/>
      <c r="CI13" s="620"/>
      <c r="CJ13" s="620"/>
      <c r="CK13" s="620"/>
      <c r="CL13" s="620"/>
      <c r="CM13" s="620"/>
      <c r="CN13" s="620"/>
      <c r="CO13" s="620"/>
      <c r="CP13" s="620"/>
      <c r="CQ13" s="621"/>
      <c r="CR13" s="590">
        <v>1575800</v>
      </c>
      <c r="CS13" s="591"/>
      <c r="CT13" s="591"/>
      <c r="CU13" s="591"/>
      <c r="CV13" s="591"/>
      <c r="CW13" s="591"/>
      <c r="CX13" s="591"/>
      <c r="CY13" s="592"/>
      <c r="CZ13" s="643">
        <v>15.5</v>
      </c>
      <c r="DA13" s="643"/>
      <c r="DB13" s="643"/>
      <c r="DC13" s="643"/>
      <c r="DD13" s="596">
        <v>1448468</v>
      </c>
      <c r="DE13" s="591"/>
      <c r="DF13" s="591"/>
      <c r="DG13" s="591"/>
      <c r="DH13" s="591"/>
      <c r="DI13" s="591"/>
      <c r="DJ13" s="591"/>
      <c r="DK13" s="591"/>
      <c r="DL13" s="591"/>
      <c r="DM13" s="591"/>
      <c r="DN13" s="591"/>
      <c r="DO13" s="591"/>
      <c r="DP13" s="592"/>
      <c r="DQ13" s="596">
        <v>244358</v>
      </c>
      <c r="DR13" s="591"/>
      <c r="DS13" s="591"/>
      <c r="DT13" s="591"/>
      <c r="DU13" s="591"/>
      <c r="DV13" s="591"/>
      <c r="DW13" s="591"/>
      <c r="DX13" s="591"/>
      <c r="DY13" s="591"/>
      <c r="DZ13" s="591"/>
      <c r="EA13" s="591"/>
      <c r="EB13" s="591"/>
      <c r="EC13" s="622"/>
    </row>
    <row r="14" spans="2:143" ht="11.25" customHeight="1">
      <c r="B14" s="587" t="s">
        <v>238</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42564</v>
      </c>
      <c r="BH14" s="591"/>
      <c r="BI14" s="591"/>
      <c r="BJ14" s="591"/>
      <c r="BK14" s="591"/>
      <c r="BL14" s="591"/>
      <c r="BM14" s="591"/>
      <c r="BN14" s="592"/>
      <c r="BO14" s="643">
        <v>4.4000000000000004</v>
      </c>
      <c r="BP14" s="643"/>
      <c r="BQ14" s="643"/>
      <c r="BR14" s="643"/>
      <c r="BS14" s="596" t="s">
        <v>112</v>
      </c>
      <c r="BT14" s="591"/>
      <c r="BU14" s="591"/>
      <c r="BV14" s="591"/>
      <c r="BW14" s="591"/>
      <c r="BX14" s="591"/>
      <c r="BY14" s="591"/>
      <c r="BZ14" s="591"/>
      <c r="CA14" s="591"/>
      <c r="CB14" s="622"/>
      <c r="CD14" s="623" t="s">
        <v>240</v>
      </c>
      <c r="CE14" s="620"/>
      <c r="CF14" s="620"/>
      <c r="CG14" s="620"/>
      <c r="CH14" s="620"/>
      <c r="CI14" s="620"/>
      <c r="CJ14" s="620"/>
      <c r="CK14" s="620"/>
      <c r="CL14" s="620"/>
      <c r="CM14" s="620"/>
      <c r="CN14" s="620"/>
      <c r="CO14" s="620"/>
      <c r="CP14" s="620"/>
      <c r="CQ14" s="621"/>
      <c r="CR14" s="590">
        <v>232926</v>
      </c>
      <c r="CS14" s="591"/>
      <c r="CT14" s="591"/>
      <c r="CU14" s="591"/>
      <c r="CV14" s="591"/>
      <c r="CW14" s="591"/>
      <c r="CX14" s="591"/>
      <c r="CY14" s="592"/>
      <c r="CZ14" s="643">
        <v>2.2999999999999998</v>
      </c>
      <c r="DA14" s="643"/>
      <c r="DB14" s="643"/>
      <c r="DC14" s="643"/>
      <c r="DD14" s="596">
        <v>18295</v>
      </c>
      <c r="DE14" s="591"/>
      <c r="DF14" s="591"/>
      <c r="DG14" s="591"/>
      <c r="DH14" s="591"/>
      <c r="DI14" s="591"/>
      <c r="DJ14" s="591"/>
      <c r="DK14" s="591"/>
      <c r="DL14" s="591"/>
      <c r="DM14" s="591"/>
      <c r="DN14" s="591"/>
      <c r="DO14" s="591"/>
      <c r="DP14" s="592"/>
      <c r="DQ14" s="596">
        <v>107730</v>
      </c>
      <c r="DR14" s="591"/>
      <c r="DS14" s="591"/>
      <c r="DT14" s="591"/>
      <c r="DU14" s="591"/>
      <c r="DV14" s="591"/>
      <c r="DW14" s="591"/>
      <c r="DX14" s="591"/>
      <c r="DY14" s="591"/>
      <c r="DZ14" s="591"/>
      <c r="EA14" s="591"/>
      <c r="EB14" s="591"/>
      <c r="EC14" s="622"/>
    </row>
    <row r="15" spans="2:143" ht="11.25" customHeight="1">
      <c r="B15" s="587" t="s">
        <v>241</v>
      </c>
      <c r="C15" s="588"/>
      <c r="D15" s="588"/>
      <c r="E15" s="588"/>
      <c r="F15" s="588"/>
      <c r="G15" s="588"/>
      <c r="H15" s="588"/>
      <c r="I15" s="588"/>
      <c r="J15" s="588"/>
      <c r="K15" s="588"/>
      <c r="L15" s="588"/>
      <c r="M15" s="588"/>
      <c r="N15" s="588"/>
      <c r="O15" s="588"/>
      <c r="P15" s="588"/>
      <c r="Q15" s="589"/>
      <c r="R15" s="590">
        <v>1396</v>
      </c>
      <c r="S15" s="591"/>
      <c r="T15" s="591"/>
      <c r="U15" s="591"/>
      <c r="V15" s="591"/>
      <c r="W15" s="591"/>
      <c r="X15" s="591"/>
      <c r="Y15" s="592"/>
      <c r="Z15" s="643">
        <v>0</v>
      </c>
      <c r="AA15" s="643"/>
      <c r="AB15" s="643"/>
      <c r="AC15" s="643"/>
      <c r="AD15" s="644">
        <v>1396</v>
      </c>
      <c r="AE15" s="644"/>
      <c r="AF15" s="644"/>
      <c r="AG15" s="644"/>
      <c r="AH15" s="644"/>
      <c r="AI15" s="644"/>
      <c r="AJ15" s="644"/>
      <c r="AK15" s="644"/>
      <c r="AL15" s="613">
        <v>0</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76328</v>
      </c>
      <c r="BH15" s="591"/>
      <c r="BI15" s="591"/>
      <c r="BJ15" s="591"/>
      <c r="BK15" s="591"/>
      <c r="BL15" s="591"/>
      <c r="BM15" s="591"/>
      <c r="BN15" s="592"/>
      <c r="BO15" s="643">
        <v>7.9</v>
      </c>
      <c r="BP15" s="643"/>
      <c r="BQ15" s="643"/>
      <c r="BR15" s="643"/>
      <c r="BS15" s="596" t="s">
        <v>112</v>
      </c>
      <c r="BT15" s="591"/>
      <c r="BU15" s="591"/>
      <c r="BV15" s="591"/>
      <c r="BW15" s="591"/>
      <c r="BX15" s="591"/>
      <c r="BY15" s="591"/>
      <c r="BZ15" s="591"/>
      <c r="CA15" s="591"/>
      <c r="CB15" s="622"/>
      <c r="CD15" s="623" t="s">
        <v>243</v>
      </c>
      <c r="CE15" s="620"/>
      <c r="CF15" s="620"/>
      <c r="CG15" s="620"/>
      <c r="CH15" s="620"/>
      <c r="CI15" s="620"/>
      <c r="CJ15" s="620"/>
      <c r="CK15" s="620"/>
      <c r="CL15" s="620"/>
      <c r="CM15" s="620"/>
      <c r="CN15" s="620"/>
      <c r="CO15" s="620"/>
      <c r="CP15" s="620"/>
      <c r="CQ15" s="621"/>
      <c r="CR15" s="590">
        <v>782701</v>
      </c>
      <c r="CS15" s="591"/>
      <c r="CT15" s="591"/>
      <c r="CU15" s="591"/>
      <c r="CV15" s="591"/>
      <c r="CW15" s="591"/>
      <c r="CX15" s="591"/>
      <c r="CY15" s="592"/>
      <c r="CZ15" s="643">
        <v>7.7</v>
      </c>
      <c r="DA15" s="643"/>
      <c r="DB15" s="643"/>
      <c r="DC15" s="643"/>
      <c r="DD15" s="596">
        <v>341149</v>
      </c>
      <c r="DE15" s="591"/>
      <c r="DF15" s="591"/>
      <c r="DG15" s="591"/>
      <c r="DH15" s="591"/>
      <c r="DI15" s="591"/>
      <c r="DJ15" s="591"/>
      <c r="DK15" s="591"/>
      <c r="DL15" s="591"/>
      <c r="DM15" s="591"/>
      <c r="DN15" s="591"/>
      <c r="DO15" s="591"/>
      <c r="DP15" s="592"/>
      <c r="DQ15" s="596">
        <v>246413</v>
      </c>
      <c r="DR15" s="591"/>
      <c r="DS15" s="591"/>
      <c r="DT15" s="591"/>
      <c r="DU15" s="591"/>
      <c r="DV15" s="591"/>
      <c r="DW15" s="591"/>
      <c r="DX15" s="591"/>
      <c r="DY15" s="591"/>
      <c r="DZ15" s="591"/>
      <c r="EA15" s="591"/>
      <c r="EB15" s="591"/>
      <c r="EC15" s="622"/>
    </row>
    <row r="16" spans="2:143" ht="11.25" customHeight="1">
      <c r="B16" s="587" t="s">
        <v>244</v>
      </c>
      <c r="C16" s="588"/>
      <c r="D16" s="588"/>
      <c r="E16" s="588"/>
      <c r="F16" s="588"/>
      <c r="G16" s="588"/>
      <c r="H16" s="588"/>
      <c r="I16" s="588"/>
      <c r="J16" s="588"/>
      <c r="K16" s="588"/>
      <c r="L16" s="588"/>
      <c r="M16" s="588"/>
      <c r="N16" s="588"/>
      <c r="O16" s="588"/>
      <c r="P16" s="588"/>
      <c r="Q16" s="589"/>
      <c r="R16" s="590">
        <v>2108693</v>
      </c>
      <c r="S16" s="591"/>
      <c r="T16" s="591"/>
      <c r="U16" s="591"/>
      <c r="V16" s="591"/>
      <c r="W16" s="591"/>
      <c r="X16" s="591"/>
      <c r="Y16" s="592"/>
      <c r="Z16" s="643">
        <v>20.7</v>
      </c>
      <c r="AA16" s="643"/>
      <c r="AB16" s="643"/>
      <c r="AC16" s="643"/>
      <c r="AD16" s="644">
        <v>1791834</v>
      </c>
      <c r="AE16" s="644"/>
      <c r="AF16" s="644"/>
      <c r="AG16" s="644"/>
      <c r="AH16" s="644"/>
      <c r="AI16" s="644"/>
      <c r="AJ16" s="644"/>
      <c r="AK16" s="644"/>
      <c r="AL16" s="613">
        <v>59</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643" t="s">
        <v>112</v>
      </c>
      <c r="BP16" s="643"/>
      <c r="BQ16" s="643"/>
      <c r="BR16" s="643"/>
      <c r="BS16" s="596" t="s">
        <v>112</v>
      </c>
      <c r="BT16" s="591"/>
      <c r="BU16" s="591"/>
      <c r="BV16" s="591"/>
      <c r="BW16" s="591"/>
      <c r="BX16" s="591"/>
      <c r="BY16" s="591"/>
      <c r="BZ16" s="591"/>
      <c r="CA16" s="591"/>
      <c r="CB16" s="622"/>
      <c r="CD16" s="623" t="s">
        <v>246</v>
      </c>
      <c r="CE16" s="620"/>
      <c r="CF16" s="620"/>
      <c r="CG16" s="620"/>
      <c r="CH16" s="620"/>
      <c r="CI16" s="620"/>
      <c r="CJ16" s="620"/>
      <c r="CK16" s="620"/>
      <c r="CL16" s="620"/>
      <c r="CM16" s="620"/>
      <c r="CN16" s="620"/>
      <c r="CO16" s="620"/>
      <c r="CP16" s="620"/>
      <c r="CQ16" s="621"/>
      <c r="CR16" s="590">
        <v>661407</v>
      </c>
      <c r="CS16" s="591"/>
      <c r="CT16" s="591"/>
      <c r="CU16" s="591"/>
      <c r="CV16" s="591"/>
      <c r="CW16" s="591"/>
      <c r="CX16" s="591"/>
      <c r="CY16" s="592"/>
      <c r="CZ16" s="643">
        <v>6.5</v>
      </c>
      <c r="DA16" s="643"/>
      <c r="DB16" s="643"/>
      <c r="DC16" s="643"/>
      <c r="DD16" s="596" t="s">
        <v>112</v>
      </c>
      <c r="DE16" s="591"/>
      <c r="DF16" s="591"/>
      <c r="DG16" s="591"/>
      <c r="DH16" s="591"/>
      <c r="DI16" s="591"/>
      <c r="DJ16" s="591"/>
      <c r="DK16" s="591"/>
      <c r="DL16" s="591"/>
      <c r="DM16" s="591"/>
      <c r="DN16" s="591"/>
      <c r="DO16" s="591"/>
      <c r="DP16" s="592"/>
      <c r="DQ16" s="596">
        <v>23859</v>
      </c>
      <c r="DR16" s="591"/>
      <c r="DS16" s="591"/>
      <c r="DT16" s="591"/>
      <c r="DU16" s="591"/>
      <c r="DV16" s="591"/>
      <c r="DW16" s="591"/>
      <c r="DX16" s="591"/>
      <c r="DY16" s="591"/>
      <c r="DZ16" s="591"/>
      <c r="EA16" s="591"/>
      <c r="EB16" s="591"/>
      <c r="EC16" s="622"/>
    </row>
    <row r="17" spans="2:133" ht="11.25" customHeight="1">
      <c r="B17" s="587" t="s">
        <v>247</v>
      </c>
      <c r="C17" s="588"/>
      <c r="D17" s="588"/>
      <c r="E17" s="588"/>
      <c r="F17" s="588"/>
      <c r="G17" s="588"/>
      <c r="H17" s="588"/>
      <c r="I17" s="588"/>
      <c r="J17" s="588"/>
      <c r="K17" s="588"/>
      <c r="L17" s="588"/>
      <c r="M17" s="588"/>
      <c r="N17" s="588"/>
      <c r="O17" s="588"/>
      <c r="P17" s="588"/>
      <c r="Q17" s="589"/>
      <c r="R17" s="590">
        <v>1791834</v>
      </c>
      <c r="S17" s="591"/>
      <c r="T17" s="591"/>
      <c r="U17" s="591"/>
      <c r="V17" s="591"/>
      <c r="W17" s="591"/>
      <c r="X17" s="591"/>
      <c r="Y17" s="592"/>
      <c r="Z17" s="643">
        <v>17.600000000000001</v>
      </c>
      <c r="AA17" s="643"/>
      <c r="AB17" s="643"/>
      <c r="AC17" s="643"/>
      <c r="AD17" s="644">
        <v>1791834</v>
      </c>
      <c r="AE17" s="644"/>
      <c r="AF17" s="644"/>
      <c r="AG17" s="644"/>
      <c r="AH17" s="644"/>
      <c r="AI17" s="644"/>
      <c r="AJ17" s="644"/>
      <c r="AK17" s="644"/>
      <c r="AL17" s="613">
        <v>59</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2"/>
      <c r="CD17" s="623" t="s">
        <v>249</v>
      </c>
      <c r="CE17" s="620"/>
      <c r="CF17" s="620"/>
      <c r="CG17" s="620"/>
      <c r="CH17" s="620"/>
      <c r="CI17" s="620"/>
      <c r="CJ17" s="620"/>
      <c r="CK17" s="620"/>
      <c r="CL17" s="620"/>
      <c r="CM17" s="620"/>
      <c r="CN17" s="620"/>
      <c r="CO17" s="620"/>
      <c r="CP17" s="620"/>
      <c r="CQ17" s="621"/>
      <c r="CR17" s="590">
        <v>686070</v>
      </c>
      <c r="CS17" s="591"/>
      <c r="CT17" s="591"/>
      <c r="CU17" s="591"/>
      <c r="CV17" s="591"/>
      <c r="CW17" s="591"/>
      <c r="CX17" s="591"/>
      <c r="CY17" s="592"/>
      <c r="CZ17" s="643">
        <v>6.8</v>
      </c>
      <c r="DA17" s="643"/>
      <c r="DB17" s="643"/>
      <c r="DC17" s="643"/>
      <c r="DD17" s="596" t="s">
        <v>112</v>
      </c>
      <c r="DE17" s="591"/>
      <c r="DF17" s="591"/>
      <c r="DG17" s="591"/>
      <c r="DH17" s="591"/>
      <c r="DI17" s="591"/>
      <c r="DJ17" s="591"/>
      <c r="DK17" s="591"/>
      <c r="DL17" s="591"/>
      <c r="DM17" s="591"/>
      <c r="DN17" s="591"/>
      <c r="DO17" s="591"/>
      <c r="DP17" s="592"/>
      <c r="DQ17" s="596">
        <v>640325</v>
      </c>
      <c r="DR17" s="591"/>
      <c r="DS17" s="591"/>
      <c r="DT17" s="591"/>
      <c r="DU17" s="591"/>
      <c r="DV17" s="591"/>
      <c r="DW17" s="591"/>
      <c r="DX17" s="591"/>
      <c r="DY17" s="591"/>
      <c r="DZ17" s="591"/>
      <c r="EA17" s="591"/>
      <c r="EB17" s="591"/>
      <c r="EC17" s="622"/>
    </row>
    <row r="18" spans="2:133" ht="11.25" customHeight="1">
      <c r="B18" s="587" t="s">
        <v>250</v>
      </c>
      <c r="C18" s="588"/>
      <c r="D18" s="588"/>
      <c r="E18" s="588"/>
      <c r="F18" s="588"/>
      <c r="G18" s="588"/>
      <c r="H18" s="588"/>
      <c r="I18" s="588"/>
      <c r="J18" s="588"/>
      <c r="K18" s="588"/>
      <c r="L18" s="588"/>
      <c r="M18" s="588"/>
      <c r="N18" s="588"/>
      <c r="O18" s="588"/>
      <c r="P18" s="588"/>
      <c r="Q18" s="589"/>
      <c r="R18" s="590">
        <v>316859</v>
      </c>
      <c r="S18" s="591"/>
      <c r="T18" s="591"/>
      <c r="U18" s="591"/>
      <c r="V18" s="591"/>
      <c r="W18" s="591"/>
      <c r="X18" s="591"/>
      <c r="Y18" s="592"/>
      <c r="Z18" s="643">
        <v>3.1</v>
      </c>
      <c r="AA18" s="643"/>
      <c r="AB18" s="643"/>
      <c r="AC18" s="643"/>
      <c r="AD18" s="644" t="s">
        <v>112</v>
      </c>
      <c r="AE18" s="644"/>
      <c r="AF18" s="644"/>
      <c r="AG18" s="644"/>
      <c r="AH18" s="644"/>
      <c r="AI18" s="644"/>
      <c r="AJ18" s="644"/>
      <c r="AK18" s="644"/>
      <c r="AL18" s="613" t="s">
        <v>112</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2"/>
      <c r="CD18" s="623" t="s">
        <v>252</v>
      </c>
      <c r="CE18" s="620"/>
      <c r="CF18" s="620"/>
      <c r="CG18" s="620"/>
      <c r="CH18" s="620"/>
      <c r="CI18" s="620"/>
      <c r="CJ18" s="620"/>
      <c r="CK18" s="620"/>
      <c r="CL18" s="620"/>
      <c r="CM18" s="620"/>
      <c r="CN18" s="620"/>
      <c r="CO18" s="620"/>
      <c r="CP18" s="620"/>
      <c r="CQ18" s="621"/>
      <c r="CR18" s="590">
        <v>90024</v>
      </c>
      <c r="CS18" s="591"/>
      <c r="CT18" s="591"/>
      <c r="CU18" s="591"/>
      <c r="CV18" s="591"/>
      <c r="CW18" s="591"/>
      <c r="CX18" s="591"/>
      <c r="CY18" s="592"/>
      <c r="CZ18" s="643">
        <v>0.9</v>
      </c>
      <c r="DA18" s="643"/>
      <c r="DB18" s="643"/>
      <c r="DC18" s="643"/>
      <c r="DD18" s="596">
        <v>90024</v>
      </c>
      <c r="DE18" s="591"/>
      <c r="DF18" s="591"/>
      <c r="DG18" s="591"/>
      <c r="DH18" s="591"/>
      <c r="DI18" s="591"/>
      <c r="DJ18" s="591"/>
      <c r="DK18" s="591"/>
      <c r="DL18" s="591"/>
      <c r="DM18" s="591"/>
      <c r="DN18" s="591"/>
      <c r="DO18" s="591"/>
      <c r="DP18" s="592"/>
      <c r="DQ18" s="596">
        <v>9476</v>
      </c>
      <c r="DR18" s="591"/>
      <c r="DS18" s="591"/>
      <c r="DT18" s="591"/>
      <c r="DU18" s="591"/>
      <c r="DV18" s="591"/>
      <c r="DW18" s="591"/>
      <c r="DX18" s="591"/>
      <c r="DY18" s="591"/>
      <c r="DZ18" s="591"/>
      <c r="EA18" s="591"/>
      <c r="EB18" s="591"/>
      <c r="EC18" s="622"/>
    </row>
    <row r="19" spans="2:133" ht="11.25" customHeight="1">
      <c r="B19" s="587" t="s">
        <v>253</v>
      </c>
      <c r="C19" s="588"/>
      <c r="D19" s="588"/>
      <c r="E19" s="588"/>
      <c r="F19" s="588"/>
      <c r="G19" s="588"/>
      <c r="H19" s="588"/>
      <c r="I19" s="588"/>
      <c r="J19" s="588"/>
      <c r="K19" s="588"/>
      <c r="L19" s="588"/>
      <c r="M19" s="588"/>
      <c r="N19" s="588"/>
      <c r="O19" s="588"/>
      <c r="P19" s="588"/>
      <c r="Q19" s="589"/>
      <c r="R19" s="590" t="s">
        <v>112</v>
      </c>
      <c r="S19" s="591"/>
      <c r="T19" s="591"/>
      <c r="U19" s="591"/>
      <c r="V19" s="591"/>
      <c r="W19" s="591"/>
      <c r="X19" s="591"/>
      <c r="Y19" s="592"/>
      <c r="Z19" s="643" t="s">
        <v>112</v>
      </c>
      <c r="AA19" s="643"/>
      <c r="AB19" s="643"/>
      <c r="AC19" s="643"/>
      <c r="AD19" s="644" t="s">
        <v>112</v>
      </c>
      <c r="AE19" s="644"/>
      <c r="AF19" s="644"/>
      <c r="AG19" s="644"/>
      <c r="AH19" s="644"/>
      <c r="AI19" s="644"/>
      <c r="AJ19" s="644"/>
      <c r="AK19" s="644"/>
      <c r="AL19" s="613" t="s">
        <v>112</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v>3931</v>
      </c>
      <c r="BH19" s="591"/>
      <c r="BI19" s="591"/>
      <c r="BJ19" s="591"/>
      <c r="BK19" s="591"/>
      <c r="BL19" s="591"/>
      <c r="BM19" s="591"/>
      <c r="BN19" s="592"/>
      <c r="BO19" s="643">
        <v>0.4</v>
      </c>
      <c r="BP19" s="643"/>
      <c r="BQ19" s="643"/>
      <c r="BR19" s="643"/>
      <c r="BS19" s="596" t="s">
        <v>112</v>
      </c>
      <c r="BT19" s="591"/>
      <c r="BU19" s="591"/>
      <c r="BV19" s="591"/>
      <c r="BW19" s="591"/>
      <c r="BX19" s="591"/>
      <c r="BY19" s="591"/>
      <c r="BZ19" s="591"/>
      <c r="CA19" s="591"/>
      <c r="CB19" s="622"/>
      <c r="CD19" s="623" t="s">
        <v>255</v>
      </c>
      <c r="CE19" s="620"/>
      <c r="CF19" s="620"/>
      <c r="CG19" s="620"/>
      <c r="CH19" s="620"/>
      <c r="CI19" s="620"/>
      <c r="CJ19" s="620"/>
      <c r="CK19" s="620"/>
      <c r="CL19" s="620"/>
      <c r="CM19" s="620"/>
      <c r="CN19" s="620"/>
      <c r="CO19" s="620"/>
      <c r="CP19" s="620"/>
      <c r="CQ19" s="621"/>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2"/>
    </row>
    <row r="20" spans="2:133" ht="11.25" customHeight="1">
      <c r="B20" s="587" t="s">
        <v>256</v>
      </c>
      <c r="C20" s="588"/>
      <c r="D20" s="588"/>
      <c r="E20" s="588"/>
      <c r="F20" s="588"/>
      <c r="G20" s="588"/>
      <c r="H20" s="588"/>
      <c r="I20" s="588"/>
      <c r="J20" s="588"/>
      <c r="K20" s="588"/>
      <c r="L20" s="588"/>
      <c r="M20" s="588"/>
      <c r="N20" s="588"/>
      <c r="O20" s="588"/>
      <c r="P20" s="588"/>
      <c r="Q20" s="589"/>
      <c r="R20" s="590">
        <v>3346033</v>
      </c>
      <c r="S20" s="591"/>
      <c r="T20" s="591"/>
      <c r="U20" s="591"/>
      <c r="V20" s="591"/>
      <c r="W20" s="591"/>
      <c r="X20" s="591"/>
      <c r="Y20" s="592"/>
      <c r="Z20" s="643">
        <v>32.9</v>
      </c>
      <c r="AA20" s="643"/>
      <c r="AB20" s="643"/>
      <c r="AC20" s="643"/>
      <c r="AD20" s="644">
        <v>3029174</v>
      </c>
      <c r="AE20" s="644"/>
      <c r="AF20" s="644"/>
      <c r="AG20" s="644"/>
      <c r="AH20" s="644"/>
      <c r="AI20" s="644"/>
      <c r="AJ20" s="644"/>
      <c r="AK20" s="644"/>
      <c r="AL20" s="613">
        <v>99.7</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v>3931</v>
      </c>
      <c r="BH20" s="591"/>
      <c r="BI20" s="591"/>
      <c r="BJ20" s="591"/>
      <c r="BK20" s="591"/>
      <c r="BL20" s="591"/>
      <c r="BM20" s="591"/>
      <c r="BN20" s="592"/>
      <c r="BO20" s="643">
        <v>0.4</v>
      </c>
      <c r="BP20" s="643"/>
      <c r="BQ20" s="643"/>
      <c r="BR20" s="643"/>
      <c r="BS20" s="596" t="s">
        <v>112</v>
      </c>
      <c r="BT20" s="591"/>
      <c r="BU20" s="591"/>
      <c r="BV20" s="591"/>
      <c r="BW20" s="591"/>
      <c r="BX20" s="591"/>
      <c r="BY20" s="591"/>
      <c r="BZ20" s="591"/>
      <c r="CA20" s="591"/>
      <c r="CB20" s="622"/>
      <c r="CD20" s="623" t="s">
        <v>258</v>
      </c>
      <c r="CE20" s="620"/>
      <c r="CF20" s="620"/>
      <c r="CG20" s="620"/>
      <c r="CH20" s="620"/>
      <c r="CI20" s="620"/>
      <c r="CJ20" s="620"/>
      <c r="CK20" s="620"/>
      <c r="CL20" s="620"/>
      <c r="CM20" s="620"/>
      <c r="CN20" s="620"/>
      <c r="CO20" s="620"/>
      <c r="CP20" s="620"/>
      <c r="CQ20" s="621"/>
      <c r="CR20" s="590">
        <v>10141633</v>
      </c>
      <c r="CS20" s="591"/>
      <c r="CT20" s="591"/>
      <c r="CU20" s="591"/>
      <c r="CV20" s="591"/>
      <c r="CW20" s="591"/>
      <c r="CX20" s="591"/>
      <c r="CY20" s="592"/>
      <c r="CZ20" s="643">
        <v>100</v>
      </c>
      <c r="DA20" s="643"/>
      <c r="DB20" s="643"/>
      <c r="DC20" s="643"/>
      <c r="DD20" s="596">
        <v>3240803</v>
      </c>
      <c r="DE20" s="591"/>
      <c r="DF20" s="591"/>
      <c r="DG20" s="591"/>
      <c r="DH20" s="591"/>
      <c r="DI20" s="591"/>
      <c r="DJ20" s="591"/>
      <c r="DK20" s="591"/>
      <c r="DL20" s="591"/>
      <c r="DM20" s="591"/>
      <c r="DN20" s="591"/>
      <c r="DO20" s="591"/>
      <c r="DP20" s="592"/>
      <c r="DQ20" s="596">
        <v>3757695</v>
      </c>
      <c r="DR20" s="591"/>
      <c r="DS20" s="591"/>
      <c r="DT20" s="591"/>
      <c r="DU20" s="591"/>
      <c r="DV20" s="591"/>
      <c r="DW20" s="591"/>
      <c r="DX20" s="591"/>
      <c r="DY20" s="591"/>
      <c r="DZ20" s="591"/>
      <c r="EA20" s="591"/>
      <c r="EB20" s="591"/>
      <c r="EC20" s="622"/>
    </row>
    <row r="21" spans="2:133" ht="11.25" customHeight="1">
      <c r="B21" s="587" t="s">
        <v>259</v>
      </c>
      <c r="C21" s="588"/>
      <c r="D21" s="588"/>
      <c r="E21" s="588"/>
      <c r="F21" s="588"/>
      <c r="G21" s="588"/>
      <c r="H21" s="588"/>
      <c r="I21" s="588"/>
      <c r="J21" s="588"/>
      <c r="K21" s="588"/>
      <c r="L21" s="588"/>
      <c r="M21" s="588"/>
      <c r="N21" s="588"/>
      <c r="O21" s="588"/>
      <c r="P21" s="588"/>
      <c r="Q21" s="589"/>
      <c r="R21" s="590">
        <v>2960</v>
      </c>
      <c r="S21" s="591"/>
      <c r="T21" s="591"/>
      <c r="U21" s="591"/>
      <c r="V21" s="591"/>
      <c r="W21" s="591"/>
      <c r="X21" s="591"/>
      <c r="Y21" s="592"/>
      <c r="Z21" s="643">
        <v>0</v>
      </c>
      <c r="AA21" s="643"/>
      <c r="AB21" s="643"/>
      <c r="AC21" s="643"/>
      <c r="AD21" s="644">
        <v>2960</v>
      </c>
      <c r="AE21" s="644"/>
      <c r="AF21" s="644"/>
      <c r="AG21" s="644"/>
      <c r="AH21" s="644"/>
      <c r="AI21" s="644"/>
      <c r="AJ21" s="644"/>
      <c r="AK21" s="644"/>
      <c r="AL21" s="613">
        <v>0.1</v>
      </c>
      <c r="AM21" s="645"/>
      <c r="AN21" s="645"/>
      <c r="AO21" s="646"/>
      <c r="AP21" s="684" t="s">
        <v>260</v>
      </c>
      <c r="AQ21" s="691"/>
      <c r="AR21" s="691"/>
      <c r="AS21" s="691"/>
      <c r="AT21" s="691"/>
      <c r="AU21" s="691"/>
      <c r="AV21" s="691"/>
      <c r="AW21" s="691"/>
      <c r="AX21" s="691"/>
      <c r="AY21" s="691"/>
      <c r="AZ21" s="691"/>
      <c r="BA21" s="691"/>
      <c r="BB21" s="691"/>
      <c r="BC21" s="691"/>
      <c r="BD21" s="691"/>
      <c r="BE21" s="691"/>
      <c r="BF21" s="686"/>
      <c r="BG21" s="590">
        <v>3931</v>
      </c>
      <c r="BH21" s="591"/>
      <c r="BI21" s="591"/>
      <c r="BJ21" s="591"/>
      <c r="BK21" s="591"/>
      <c r="BL21" s="591"/>
      <c r="BM21" s="591"/>
      <c r="BN21" s="592"/>
      <c r="BO21" s="643">
        <v>0.4</v>
      </c>
      <c r="BP21" s="643"/>
      <c r="BQ21" s="643"/>
      <c r="BR21" s="643"/>
      <c r="BS21" s="596" t="s">
        <v>112</v>
      </c>
      <c r="BT21" s="591"/>
      <c r="BU21" s="591"/>
      <c r="BV21" s="591"/>
      <c r="BW21" s="591"/>
      <c r="BX21" s="591"/>
      <c r="BY21" s="591"/>
      <c r="BZ21" s="591"/>
      <c r="CA21" s="591"/>
      <c r="CB21" s="622"/>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2"/>
    </row>
    <row r="22" spans="2:133" ht="11.25" customHeight="1">
      <c r="B22" s="587" t="s">
        <v>261</v>
      </c>
      <c r="C22" s="588"/>
      <c r="D22" s="588"/>
      <c r="E22" s="588"/>
      <c r="F22" s="588"/>
      <c r="G22" s="588"/>
      <c r="H22" s="588"/>
      <c r="I22" s="588"/>
      <c r="J22" s="588"/>
      <c r="K22" s="588"/>
      <c r="L22" s="588"/>
      <c r="M22" s="588"/>
      <c r="N22" s="588"/>
      <c r="O22" s="588"/>
      <c r="P22" s="588"/>
      <c r="Q22" s="589"/>
      <c r="R22" s="590">
        <v>21671</v>
      </c>
      <c r="S22" s="591"/>
      <c r="T22" s="591"/>
      <c r="U22" s="591"/>
      <c r="V22" s="591"/>
      <c r="W22" s="591"/>
      <c r="X22" s="591"/>
      <c r="Y22" s="592"/>
      <c r="Z22" s="643">
        <v>0.2</v>
      </c>
      <c r="AA22" s="643"/>
      <c r="AB22" s="643"/>
      <c r="AC22" s="643"/>
      <c r="AD22" s="644" t="s">
        <v>112</v>
      </c>
      <c r="AE22" s="644"/>
      <c r="AF22" s="644"/>
      <c r="AG22" s="644"/>
      <c r="AH22" s="644"/>
      <c r="AI22" s="644"/>
      <c r="AJ22" s="644"/>
      <c r="AK22" s="644"/>
      <c r="AL22" s="613" t="s">
        <v>112</v>
      </c>
      <c r="AM22" s="645"/>
      <c r="AN22" s="645"/>
      <c r="AO22" s="646"/>
      <c r="AP22" s="684" t="s">
        <v>262</v>
      </c>
      <c r="AQ22" s="691"/>
      <c r="AR22" s="691"/>
      <c r="AS22" s="691"/>
      <c r="AT22" s="691"/>
      <c r="AU22" s="691"/>
      <c r="AV22" s="691"/>
      <c r="AW22" s="691"/>
      <c r="AX22" s="691"/>
      <c r="AY22" s="691"/>
      <c r="AZ22" s="691"/>
      <c r="BA22" s="691"/>
      <c r="BB22" s="691"/>
      <c r="BC22" s="691"/>
      <c r="BD22" s="691"/>
      <c r="BE22" s="691"/>
      <c r="BF22" s="686"/>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2"/>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264</v>
      </c>
      <c r="C23" s="588"/>
      <c r="D23" s="588"/>
      <c r="E23" s="588"/>
      <c r="F23" s="588"/>
      <c r="G23" s="588"/>
      <c r="H23" s="588"/>
      <c r="I23" s="588"/>
      <c r="J23" s="588"/>
      <c r="K23" s="588"/>
      <c r="L23" s="588"/>
      <c r="M23" s="588"/>
      <c r="N23" s="588"/>
      <c r="O23" s="588"/>
      <c r="P23" s="588"/>
      <c r="Q23" s="589"/>
      <c r="R23" s="590">
        <v>153160</v>
      </c>
      <c r="S23" s="591"/>
      <c r="T23" s="591"/>
      <c r="U23" s="591"/>
      <c r="V23" s="591"/>
      <c r="W23" s="591"/>
      <c r="X23" s="591"/>
      <c r="Y23" s="592"/>
      <c r="Z23" s="643">
        <v>1.5</v>
      </c>
      <c r="AA23" s="643"/>
      <c r="AB23" s="643"/>
      <c r="AC23" s="643"/>
      <c r="AD23" s="644" t="s">
        <v>112</v>
      </c>
      <c r="AE23" s="644"/>
      <c r="AF23" s="644"/>
      <c r="AG23" s="644"/>
      <c r="AH23" s="644"/>
      <c r="AI23" s="644"/>
      <c r="AJ23" s="644"/>
      <c r="AK23" s="644"/>
      <c r="AL23" s="613" t="s">
        <v>112</v>
      </c>
      <c r="AM23" s="645"/>
      <c r="AN23" s="645"/>
      <c r="AO23" s="646"/>
      <c r="AP23" s="684" t="s">
        <v>265</v>
      </c>
      <c r="AQ23" s="691"/>
      <c r="AR23" s="691"/>
      <c r="AS23" s="691"/>
      <c r="AT23" s="691"/>
      <c r="AU23" s="691"/>
      <c r="AV23" s="691"/>
      <c r="AW23" s="691"/>
      <c r="AX23" s="691"/>
      <c r="AY23" s="691"/>
      <c r="AZ23" s="691"/>
      <c r="BA23" s="691"/>
      <c r="BB23" s="691"/>
      <c r="BC23" s="691"/>
      <c r="BD23" s="691"/>
      <c r="BE23" s="691"/>
      <c r="BF23" s="686"/>
      <c r="BG23" s="590" t="s">
        <v>112</v>
      </c>
      <c r="BH23" s="591"/>
      <c r="BI23" s="591"/>
      <c r="BJ23" s="591"/>
      <c r="BK23" s="591"/>
      <c r="BL23" s="591"/>
      <c r="BM23" s="591"/>
      <c r="BN23" s="592"/>
      <c r="BO23" s="643" t="s">
        <v>112</v>
      </c>
      <c r="BP23" s="643"/>
      <c r="BQ23" s="643"/>
      <c r="BR23" s="643"/>
      <c r="BS23" s="596" t="s">
        <v>112</v>
      </c>
      <c r="BT23" s="591"/>
      <c r="BU23" s="591"/>
      <c r="BV23" s="591"/>
      <c r="BW23" s="591"/>
      <c r="BX23" s="591"/>
      <c r="BY23" s="591"/>
      <c r="BZ23" s="591"/>
      <c r="CA23" s="591"/>
      <c r="CB23" s="622"/>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c r="B24" s="587" t="s">
        <v>271</v>
      </c>
      <c r="C24" s="588"/>
      <c r="D24" s="588"/>
      <c r="E24" s="588"/>
      <c r="F24" s="588"/>
      <c r="G24" s="588"/>
      <c r="H24" s="588"/>
      <c r="I24" s="588"/>
      <c r="J24" s="588"/>
      <c r="K24" s="588"/>
      <c r="L24" s="588"/>
      <c r="M24" s="588"/>
      <c r="N24" s="588"/>
      <c r="O24" s="588"/>
      <c r="P24" s="588"/>
      <c r="Q24" s="589"/>
      <c r="R24" s="590">
        <v>99210</v>
      </c>
      <c r="S24" s="591"/>
      <c r="T24" s="591"/>
      <c r="U24" s="591"/>
      <c r="V24" s="591"/>
      <c r="W24" s="591"/>
      <c r="X24" s="591"/>
      <c r="Y24" s="592"/>
      <c r="Z24" s="643">
        <v>1</v>
      </c>
      <c r="AA24" s="643"/>
      <c r="AB24" s="643"/>
      <c r="AC24" s="643"/>
      <c r="AD24" s="644" t="s">
        <v>112</v>
      </c>
      <c r="AE24" s="644"/>
      <c r="AF24" s="644"/>
      <c r="AG24" s="644"/>
      <c r="AH24" s="644"/>
      <c r="AI24" s="644"/>
      <c r="AJ24" s="644"/>
      <c r="AK24" s="644"/>
      <c r="AL24" s="613" t="s">
        <v>112</v>
      </c>
      <c r="AM24" s="645"/>
      <c r="AN24" s="645"/>
      <c r="AO24" s="646"/>
      <c r="AP24" s="684" t="s">
        <v>272</v>
      </c>
      <c r="AQ24" s="691"/>
      <c r="AR24" s="691"/>
      <c r="AS24" s="691"/>
      <c r="AT24" s="691"/>
      <c r="AU24" s="691"/>
      <c r="AV24" s="691"/>
      <c r="AW24" s="691"/>
      <c r="AX24" s="691"/>
      <c r="AY24" s="691"/>
      <c r="AZ24" s="691"/>
      <c r="BA24" s="691"/>
      <c r="BB24" s="691"/>
      <c r="BC24" s="691"/>
      <c r="BD24" s="691"/>
      <c r="BE24" s="691"/>
      <c r="BF24" s="686"/>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2"/>
      <c r="CD24" s="647" t="s">
        <v>273</v>
      </c>
      <c r="CE24" s="648"/>
      <c r="CF24" s="648"/>
      <c r="CG24" s="648"/>
      <c r="CH24" s="648"/>
      <c r="CI24" s="648"/>
      <c r="CJ24" s="648"/>
      <c r="CK24" s="648"/>
      <c r="CL24" s="648"/>
      <c r="CM24" s="648"/>
      <c r="CN24" s="648"/>
      <c r="CO24" s="648"/>
      <c r="CP24" s="648"/>
      <c r="CQ24" s="649"/>
      <c r="CR24" s="640">
        <v>2421302</v>
      </c>
      <c r="CS24" s="641"/>
      <c r="CT24" s="641"/>
      <c r="CU24" s="641"/>
      <c r="CV24" s="641"/>
      <c r="CW24" s="641"/>
      <c r="CX24" s="641"/>
      <c r="CY24" s="688"/>
      <c r="CZ24" s="692">
        <v>23.9</v>
      </c>
      <c r="DA24" s="693"/>
      <c r="DB24" s="693"/>
      <c r="DC24" s="694"/>
      <c r="DD24" s="687">
        <v>1734920</v>
      </c>
      <c r="DE24" s="641"/>
      <c r="DF24" s="641"/>
      <c r="DG24" s="641"/>
      <c r="DH24" s="641"/>
      <c r="DI24" s="641"/>
      <c r="DJ24" s="641"/>
      <c r="DK24" s="688"/>
      <c r="DL24" s="687">
        <v>1724178</v>
      </c>
      <c r="DM24" s="641"/>
      <c r="DN24" s="641"/>
      <c r="DO24" s="641"/>
      <c r="DP24" s="641"/>
      <c r="DQ24" s="641"/>
      <c r="DR24" s="641"/>
      <c r="DS24" s="641"/>
      <c r="DT24" s="641"/>
      <c r="DU24" s="641"/>
      <c r="DV24" s="688"/>
      <c r="DW24" s="689">
        <v>54.1</v>
      </c>
      <c r="DX24" s="658"/>
      <c r="DY24" s="658"/>
      <c r="DZ24" s="658"/>
      <c r="EA24" s="658"/>
      <c r="EB24" s="658"/>
      <c r="EC24" s="690"/>
    </row>
    <row r="25" spans="2:133" ht="11.25" customHeight="1">
      <c r="B25" s="587" t="s">
        <v>274</v>
      </c>
      <c r="C25" s="588"/>
      <c r="D25" s="588"/>
      <c r="E25" s="588"/>
      <c r="F25" s="588"/>
      <c r="G25" s="588"/>
      <c r="H25" s="588"/>
      <c r="I25" s="588"/>
      <c r="J25" s="588"/>
      <c r="K25" s="588"/>
      <c r="L25" s="588"/>
      <c r="M25" s="588"/>
      <c r="N25" s="588"/>
      <c r="O25" s="588"/>
      <c r="P25" s="588"/>
      <c r="Q25" s="589"/>
      <c r="R25" s="590">
        <v>1041046</v>
      </c>
      <c r="S25" s="591"/>
      <c r="T25" s="591"/>
      <c r="U25" s="591"/>
      <c r="V25" s="591"/>
      <c r="W25" s="591"/>
      <c r="X25" s="591"/>
      <c r="Y25" s="592"/>
      <c r="Z25" s="643">
        <v>10.199999999999999</v>
      </c>
      <c r="AA25" s="643"/>
      <c r="AB25" s="643"/>
      <c r="AC25" s="643"/>
      <c r="AD25" s="644" t="s">
        <v>112</v>
      </c>
      <c r="AE25" s="644"/>
      <c r="AF25" s="644"/>
      <c r="AG25" s="644"/>
      <c r="AH25" s="644"/>
      <c r="AI25" s="644"/>
      <c r="AJ25" s="644"/>
      <c r="AK25" s="644"/>
      <c r="AL25" s="613" t="s">
        <v>112</v>
      </c>
      <c r="AM25" s="645"/>
      <c r="AN25" s="645"/>
      <c r="AO25" s="646"/>
      <c r="AP25" s="684" t="s">
        <v>275</v>
      </c>
      <c r="AQ25" s="691"/>
      <c r="AR25" s="691"/>
      <c r="AS25" s="691"/>
      <c r="AT25" s="691"/>
      <c r="AU25" s="691"/>
      <c r="AV25" s="691"/>
      <c r="AW25" s="691"/>
      <c r="AX25" s="691"/>
      <c r="AY25" s="691"/>
      <c r="AZ25" s="691"/>
      <c r="BA25" s="691"/>
      <c r="BB25" s="691"/>
      <c r="BC25" s="691"/>
      <c r="BD25" s="691"/>
      <c r="BE25" s="691"/>
      <c r="BF25" s="686"/>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2"/>
      <c r="CD25" s="623" t="s">
        <v>276</v>
      </c>
      <c r="CE25" s="620"/>
      <c r="CF25" s="620"/>
      <c r="CG25" s="620"/>
      <c r="CH25" s="620"/>
      <c r="CI25" s="620"/>
      <c r="CJ25" s="620"/>
      <c r="CK25" s="620"/>
      <c r="CL25" s="620"/>
      <c r="CM25" s="620"/>
      <c r="CN25" s="620"/>
      <c r="CO25" s="620"/>
      <c r="CP25" s="620"/>
      <c r="CQ25" s="621"/>
      <c r="CR25" s="590">
        <v>1200753</v>
      </c>
      <c r="CS25" s="609"/>
      <c r="CT25" s="609"/>
      <c r="CU25" s="609"/>
      <c r="CV25" s="609"/>
      <c r="CW25" s="609"/>
      <c r="CX25" s="609"/>
      <c r="CY25" s="610"/>
      <c r="CZ25" s="593">
        <v>11.8</v>
      </c>
      <c r="DA25" s="611"/>
      <c r="DB25" s="611"/>
      <c r="DC25" s="612"/>
      <c r="DD25" s="596">
        <v>963952</v>
      </c>
      <c r="DE25" s="609"/>
      <c r="DF25" s="609"/>
      <c r="DG25" s="609"/>
      <c r="DH25" s="609"/>
      <c r="DI25" s="609"/>
      <c r="DJ25" s="609"/>
      <c r="DK25" s="610"/>
      <c r="DL25" s="596">
        <v>957051</v>
      </c>
      <c r="DM25" s="609"/>
      <c r="DN25" s="609"/>
      <c r="DO25" s="609"/>
      <c r="DP25" s="609"/>
      <c r="DQ25" s="609"/>
      <c r="DR25" s="609"/>
      <c r="DS25" s="609"/>
      <c r="DT25" s="609"/>
      <c r="DU25" s="609"/>
      <c r="DV25" s="610"/>
      <c r="DW25" s="613">
        <v>30</v>
      </c>
      <c r="DX25" s="614"/>
      <c r="DY25" s="614"/>
      <c r="DZ25" s="614"/>
      <c r="EA25" s="614"/>
      <c r="EB25" s="614"/>
      <c r="EC25" s="615"/>
    </row>
    <row r="26" spans="2:133" ht="11.25" customHeight="1">
      <c r="B26" s="681" t="s">
        <v>277</v>
      </c>
      <c r="C26" s="682"/>
      <c r="D26" s="682"/>
      <c r="E26" s="682"/>
      <c r="F26" s="682"/>
      <c r="G26" s="682"/>
      <c r="H26" s="682"/>
      <c r="I26" s="682"/>
      <c r="J26" s="682"/>
      <c r="K26" s="682"/>
      <c r="L26" s="682"/>
      <c r="M26" s="682"/>
      <c r="N26" s="682"/>
      <c r="O26" s="682"/>
      <c r="P26" s="682"/>
      <c r="Q26" s="683"/>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4" t="s">
        <v>278</v>
      </c>
      <c r="AQ26" s="685"/>
      <c r="AR26" s="685"/>
      <c r="AS26" s="685"/>
      <c r="AT26" s="685"/>
      <c r="AU26" s="685"/>
      <c r="AV26" s="685"/>
      <c r="AW26" s="685"/>
      <c r="AX26" s="685"/>
      <c r="AY26" s="685"/>
      <c r="AZ26" s="685"/>
      <c r="BA26" s="685"/>
      <c r="BB26" s="685"/>
      <c r="BC26" s="685"/>
      <c r="BD26" s="685"/>
      <c r="BE26" s="685"/>
      <c r="BF26" s="686"/>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2"/>
      <c r="CD26" s="623" t="s">
        <v>279</v>
      </c>
      <c r="CE26" s="620"/>
      <c r="CF26" s="620"/>
      <c r="CG26" s="620"/>
      <c r="CH26" s="620"/>
      <c r="CI26" s="620"/>
      <c r="CJ26" s="620"/>
      <c r="CK26" s="620"/>
      <c r="CL26" s="620"/>
      <c r="CM26" s="620"/>
      <c r="CN26" s="620"/>
      <c r="CO26" s="620"/>
      <c r="CP26" s="620"/>
      <c r="CQ26" s="621"/>
      <c r="CR26" s="590">
        <v>829217</v>
      </c>
      <c r="CS26" s="591"/>
      <c r="CT26" s="591"/>
      <c r="CU26" s="591"/>
      <c r="CV26" s="591"/>
      <c r="CW26" s="591"/>
      <c r="CX26" s="591"/>
      <c r="CY26" s="592"/>
      <c r="CZ26" s="593">
        <v>8.1999999999999993</v>
      </c>
      <c r="DA26" s="611"/>
      <c r="DB26" s="611"/>
      <c r="DC26" s="612"/>
      <c r="DD26" s="596">
        <v>617766</v>
      </c>
      <c r="DE26" s="591"/>
      <c r="DF26" s="591"/>
      <c r="DG26" s="591"/>
      <c r="DH26" s="591"/>
      <c r="DI26" s="591"/>
      <c r="DJ26" s="591"/>
      <c r="DK26" s="592"/>
      <c r="DL26" s="596" t="s">
        <v>210</v>
      </c>
      <c r="DM26" s="591"/>
      <c r="DN26" s="591"/>
      <c r="DO26" s="591"/>
      <c r="DP26" s="591"/>
      <c r="DQ26" s="591"/>
      <c r="DR26" s="591"/>
      <c r="DS26" s="591"/>
      <c r="DT26" s="591"/>
      <c r="DU26" s="591"/>
      <c r="DV26" s="592"/>
      <c r="DW26" s="613" t="s">
        <v>210</v>
      </c>
      <c r="DX26" s="614"/>
      <c r="DY26" s="614"/>
      <c r="DZ26" s="614"/>
      <c r="EA26" s="614"/>
      <c r="EB26" s="614"/>
      <c r="EC26" s="615"/>
    </row>
    <row r="27" spans="2:133" ht="11.25" customHeight="1">
      <c r="B27" s="587" t="s">
        <v>280</v>
      </c>
      <c r="C27" s="588"/>
      <c r="D27" s="588"/>
      <c r="E27" s="588"/>
      <c r="F27" s="588"/>
      <c r="G27" s="588"/>
      <c r="H27" s="588"/>
      <c r="I27" s="588"/>
      <c r="J27" s="588"/>
      <c r="K27" s="588"/>
      <c r="L27" s="588"/>
      <c r="M27" s="588"/>
      <c r="N27" s="588"/>
      <c r="O27" s="588"/>
      <c r="P27" s="588"/>
      <c r="Q27" s="589"/>
      <c r="R27" s="590">
        <v>3001231</v>
      </c>
      <c r="S27" s="591"/>
      <c r="T27" s="591"/>
      <c r="U27" s="591"/>
      <c r="V27" s="591"/>
      <c r="W27" s="591"/>
      <c r="X27" s="591"/>
      <c r="Y27" s="592"/>
      <c r="Z27" s="643">
        <v>29.5</v>
      </c>
      <c r="AA27" s="643"/>
      <c r="AB27" s="643"/>
      <c r="AC27" s="643"/>
      <c r="AD27" s="644" t="s">
        <v>112</v>
      </c>
      <c r="AE27" s="644"/>
      <c r="AF27" s="644"/>
      <c r="AG27" s="644"/>
      <c r="AH27" s="644"/>
      <c r="AI27" s="644"/>
      <c r="AJ27" s="644"/>
      <c r="AK27" s="644"/>
      <c r="AL27" s="613" t="s">
        <v>112</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967024</v>
      </c>
      <c r="BH27" s="591"/>
      <c r="BI27" s="591"/>
      <c r="BJ27" s="591"/>
      <c r="BK27" s="591"/>
      <c r="BL27" s="591"/>
      <c r="BM27" s="591"/>
      <c r="BN27" s="592"/>
      <c r="BO27" s="643">
        <v>100</v>
      </c>
      <c r="BP27" s="643"/>
      <c r="BQ27" s="643"/>
      <c r="BR27" s="643"/>
      <c r="BS27" s="596" t="s">
        <v>112</v>
      </c>
      <c r="BT27" s="591"/>
      <c r="BU27" s="591"/>
      <c r="BV27" s="591"/>
      <c r="BW27" s="591"/>
      <c r="BX27" s="591"/>
      <c r="BY27" s="591"/>
      <c r="BZ27" s="591"/>
      <c r="CA27" s="591"/>
      <c r="CB27" s="622"/>
      <c r="CD27" s="623" t="s">
        <v>282</v>
      </c>
      <c r="CE27" s="620"/>
      <c r="CF27" s="620"/>
      <c r="CG27" s="620"/>
      <c r="CH27" s="620"/>
      <c r="CI27" s="620"/>
      <c r="CJ27" s="620"/>
      <c r="CK27" s="620"/>
      <c r="CL27" s="620"/>
      <c r="CM27" s="620"/>
      <c r="CN27" s="620"/>
      <c r="CO27" s="620"/>
      <c r="CP27" s="620"/>
      <c r="CQ27" s="621"/>
      <c r="CR27" s="590">
        <v>534479</v>
      </c>
      <c r="CS27" s="609"/>
      <c r="CT27" s="609"/>
      <c r="CU27" s="609"/>
      <c r="CV27" s="609"/>
      <c r="CW27" s="609"/>
      <c r="CX27" s="609"/>
      <c r="CY27" s="610"/>
      <c r="CZ27" s="593">
        <v>5.3</v>
      </c>
      <c r="DA27" s="611"/>
      <c r="DB27" s="611"/>
      <c r="DC27" s="612"/>
      <c r="DD27" s="596">
        <v>130643</v>
      </c>
      <c r="DE27" s="609"/>
      <c r="DF27" s="609"/>
      <c r="DG27" s="609"/>
      <c r="DH27" s="609"/>
      <c r="DI27" s="609"/>
      <c r="DJ27" s="609"/>
      <c r="DK27" s="610"/>
      <c r="DL27" s="596">
        <v>126802</v>
      </c>
      <c r="DM27" s="609"/>
      <c r="DN27" s="609"/>
      <c r="DO27" s="609"/>
      <c r="DP27" s="609"/>
      <c r="DQ27" s="609"/>
      <c r="DR27" s="609"/>
      <c r="DS27" s="609"/>
      <c r="DT27" s="609"/>
      <c r="DU27" s="609"/>
      <c r="DV27" s="610"/>
      <c r="DW27" s="613">
        <v>4</v>
      </c>
      <c r="DX27" s="614"/>
      <c r="DY27" s="614"/>
      <c r="DZ27" s="614"/>
      <c r="EA27" s="614"/>
      <c r="EB27" s="614"/>
      <c r="EC27" s="615"/>
    </row>
    <row r="28" spans="2:133" ht="11.25" customHeight="1">
      <c r="B28" s="587" t="s">
        <v>283</v>
      </c>
      <c r="C28" s="588"/>
      <c r="D28" s="588"/>
      <c r="E28" s="588"/>
      <c r="F28" s="588"/>
      <c r="G28" s="588"/>
      <c r="H28" s="588"/>
      <c r="I28" s="588"/>
      <c r="J28" s="588"/>
      <c r="K28" s="588"/>
      <c r="L28" s="588"/>
      <c r="M28" s="588"/>
      <c r="N28" s="588"/>
      <c r="O28" s="588"/>
      <c r="P28" s="588"/>
      <c r="Q28" s="589"/>
      <c r="R28" s="590">
        <v>20547</v>
      </c>
      <c r="S28" s="591"/>
      <c r="T28" s="591"/>
      <c r="U28" s="591"/>
      <c r="V28" s="591"/>
      <c r="W28" s="591"/>
      <c r="X28" s="591"/>
      <c r="Y28" s="592"/>
      <c r="Z28" s="643">
        <v>0.2</v>
      </c>
      <c r="AA28" s="643"/>
      <c r="AB28" s="643"/>
      <c r="AC28" s="643"/>
      <c r="AD28" s="644">
        <v>4379</v>
      </c>
      <c r="AE28" s="644"/>
      <c r="AF28" s="644"/>
      <c r="AG28" s="644"/>
      <c r="AH28" s="644"/>
      <c r="AI28" s="644"/>
      <c r="AJ28" s="644"/>
      <c r="AK28" s="644"/>
      <c r="AL28" s="613">
        <v>0.1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3" t="s">
        <v>284</v>
      </c>
      <c r="CE28" s="620"/>
      <c r="CF28" s="620"/>
      <c r="CG28" s="620"/>
      <c r="CH28" s="620"/>
      <c r="CI28" s="620"/>
      <c r="CJ28" s="620"/>
      <c r="CK28" s="620"/>
      <c r="CL28" s="620"/>
      <c r="CM28" s="620"/>
      <c r="CN28" s="620"/>
      <c r="CO28" s="620"/>
      <c r="CP28" s="620"/>
      <c r="CQ28" s="621"/>
      <c r="CR28" s="590">
        <v>686070</v>
      </c>
      <c r="CS28" s="591"/>
      <c r="CT28" s="591"/>
      <c r="CU28" s="591"/>
      <c r="CV28" s="591"/>
      <c r="CW28" s="591"/>
      <c r="CX28" s="591"/>
      <c r="CY28" s="592"/>
      <c r="CZ28" s="593">
        <v>6.8</v>
      </c>
      <c r="DA28" s="611"/>
      <c r="DB28" s="611"/>
      <c r="DC28" s="612"/>
      <c r="DD28" s="596">
        <v>640325</v>
      </c>
      <c r="DE28" s="591"/>
      <c r="DF28" s="591"/>
      <c r="DG28" s="591"/>
      <c r="DH28" s="591"/>
      <c r="DI28" s="591"/>
      <c r="DJ28" s="591"/>
      <c r="DK28" s="592"/>
      <c r="DL28" s="596">
        <v>640325</v>
      </c>
      <c r="DM28" s="591"/>
      <c r="DN28" s="591"/>
      <c r="DO28" s="591"/>
      <c r="DP28" s="591"/>
      <c r="DQ28" s="591"/>
      <c r="DR28" s="591"/>
      <c r="DS28" s="591"/>
      <c r="DT28" s="591"/>
      <c r="DU28" s="591"/>
      <c r="DV28" s="592"/>
      <c r="DW28" s="613">
        <v>20.100000000000001</v>
      </c>
      <c r="DX28" s="614"/>
      <c r="DY28" s="614"/>
      <c r="DZ28" s="614"/>
      <c r="EA28" s="614"/>
      <c r="EB28" s="614"/>
      <c r="EC28" s="615"/>
    </row>
    <row r="29" spans="2:133" ht="11.25" customHeight="1">
      <c r="B29" s="587" t="s">
        <v>285</v>
      </c>
      <c r="C29" s="588"/>
      <c r="D29" s="588"/>
      <c r="E29" s="588"/>
      <c r="F29" s="588"/>
      <c r="G29" s="588"/>
      <c r="H29" s="588"/>
      <c r="I29" s="588"/>
      <c r="J29" s="588"/>
      <c r="K29" s="588"/>
      <c r="L29" s="588"/>
      <c r="M29" s="588"/>
      <c r="N29" s="588"/>
      <c r="O29" s="588"/>
      <c r="P29" s="588"/>
      <c r="Q29" s="589"/>
      <c r="R29" s="590">
        <v>3263</v>
      </c>
      <c r="S29" s="591"/>
      <c r="T29" s="591"/>
      <c r="U29" s="591"/>
      <c r="V29" s="591"/>
      <c r="W29" s="591"/>
      <c r="X29" s="591"/>
      <c r="Y29" s="592"/>
      <c r="Z29" s="643">
        <v>0</v>
      </c>
      <c r="AA29" s="643"/>
      <c r="AB29" s="643"/>
      <c r="AC29" s="643"/>
      <c r="AD29" s="644" t="s">
        <v>112</v>
      </c>
      <c r="AE29" s="644"/>
      <c r="AF29" s="644"/>
      <c r="AG29" s="644"/>
      <c r="AH29" s="644"/>
      <c r="AI29" s="644"/>
      <c r="AJ29" s="644"/>
      <c r="AK29" s="644"/>
      <c r="AL29" s="613" t="s">
        <v>112</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78"/>
      <c r="BI29" s="678"/>
      <c r="BJ29" s="678"/>
      <c r="BK29" s="678"/>
      <c r="BL29" s="678"/>
      <c r="BM29" s="678"/>
      <c r="BN29" s="678"/>
      <c r="BO29" s="678"/>
      <c r="BP29" s="678"/>
      <c r="BQ29" s="679"/>
      <c r="BR29" s="650" t="s">
        <v>287</v>
      </c>
      <c r="BS29" s="678"/>
      <c r="BT29" s="678"/>
      <c r="BU29" s="678"/>
      <c r="BV29" s="678"/>
      <c r="BW29" s="678"/>
      <c r="BX29" s="678"/>
      <c r="BY29" s="678"/>
      <c r="BZ29" s="678"/>
      <c r="CA29" s="678"/>
      <c r="CB29" s="679"/>
      <c r="CD29" s="660" t="s">
        <v>288</v>
      </c>
      <c r="CE29" s="661"/>
      <c r="CF29" s="623" t="s">
        <v>59</v>
      </c>
      <c r="CG29" s="620"/>
      <c r="CH29" s="620"/>
      <c r="CI29" s="620"/>
      <c r="CJ29" s="620"/>
      <c r="CK29" s="620"/>
      <c r="CL29" s="620"/>
      <c r="CM29" s="620"/>
      <c r="CN29" s="620"/>
      <c r="CO29" s="620"/>
      <c r="CP29" s="620"/>
      <c r="CQ29" s="621"/>
      <c r="CR29" s="590">
        <v>684180</v>
      </c>
      <c r="CS29" s="609"/>
      <c r="CT29" s="609"/>
      <c r="CU29" s="609"/>
      <c r="CV29" s="609"/>
      <c r="CW29" s="609"/>
      <c r="CX29" s="609"/>
      <c r="CY29" s="610"/>
      <c r="CZ29" s="593">
        <v>6.7</v>
      </c>
      <c r="DA29" s="611"/>
      <c r="DB29" s="611"/>
      <c r="DC29" s="612"/>
      <c r="DD29" s="596">
        <v>638435</v>
      </c>
      <c r="DE29" s="609"/>
      <c r="DF29" s="609"/>
      <c r="DG29" s="609"/>
      <c r="DH29" s="609"/>
      <c r="DI29" s="609"/>
      <c r="DJ29" s="609"/>
      <c r="DK29" s="610"/>
      <c r="DL29" s="596">
        <v>638435</v>
      </c>
      <c r="DM29" s="609"/>
      <c r="DN29" s="609"/>
      <c r="DO29" s="609"/>
      <c r="DP29" s="609"/>
      <c r="DQ29" s="609"/>
      <c r="DR29" s="609"/>
      <c r="DS29" s="609"/>
      <c r="DT29" s="609"/>
      <c r="DU29" s="609"/>
      <c r="DV29" s="610"/>
      <c r="DW29" s="613">
        <v>20</v>
      </c>
      <c r="DX29" s="614"/>
      <c r="DY29" s="614"/>
      <c r="DZ29" s="614"/>
      <c r="EA29" s="614"/>
      <c r="EB29" s="614"/>
      <c r="EC29" s="615"/>
    </row>
    <row r="30" spans="2:133" ht="11.25" customHeight="1">
      <c r="B30" s="587" t="s">
        <v>289</v>
      </c>
      <c r="C30" s="588"/>
      <c r="D30" s="588"/>
      <c r="E30" s="588"/>
      <c r="F30" s="588"/>
      <c r="G30" s="588"/>
      <c r="H30" s="588"/>
      <c r="I30" s="588"/>
      <c r="J30" s="588"/>
      <c r="K30" s="588"/>
      <c r="L30" s="588"/>
      <c r="M30" s="588"/>
      <c r="N30" s="588"/>
      <c r="O30" s="588"/>
      <c r="P30" s="588"/>
      <c r="Q30" s="589"/>
      <c r="R30" s="590">
        <v>654355</v>
      </c>
      <c r="S30" s="591"/>
      <c r="T30" s="591"/>
      <c r="U30" s="591"/>
      <c r="V30" s="591"/>
      <c r="W30" s="591"/>
      <c r="X30" s="591"/>
      <c r="Y30" s="592"/>
      <c r="Z30" s="643">
        <v>6.4</v>
      </c>
      <c r="AA30" s="643"/>
      <c r="AB30" s="643"/>
      <c r="AC30" s="643"/>
      <c r="AD30" s="644" t="s">
        <v>112</v>
      </c>
      <c r="AE30" s="644"/>
      <c r="AF30" s="644"/>
      <c r="AG30" s="644"/>
      <c r="AH30" s="644"/>
      <c r="AI30" s="644"/>
      <c r="AJ30" s="644"/>
      <c r="AK30" s="644"/>
      <c r="AL30" s="613" t="s">
        <v>112</v>
      </c>
      <c r="AM30" s="645"/>
      <c r="AN30" s="645"/>
      <c r="AO30" s="646"/>
      <c r="AP30" s="666" t="s">
        <v>290</v>
      </c>
      <c r="AQ30" s="667"/>
      <c r="AR30" s="667"/>
      <c r="AS30" s="667"/>
      <c r="AT30" s="672" t="s">
        <v>291</v>
      </c>
      <c r="AU30" s="184"/>
      <c r="AV30" s="184"/>
      <c r="AW30" s="184"/>
      <c r="AX30" s="675" t="s">
        <v>170</v>
      </c>
      <c r="AY30" s="676"/>
      <c r="AZ30" s="676"/>
      <c r="BA30" s="676"/>
      <c r="BB30" s="676"/>
      <c r="BC30" s="676"/>
      <c r="BD30" s="676"/>
      <c r="BE30" s="676"/>
      <c r="BF30" s="677"/>
      <c r="BG30" s="656">
        <v>97.9</v>
      </c>
      <c r="BH30" s="657"/>
      <c r="BI30" s="657"/>
      <c r="BJ30" s="657"/>
      <c r="BK30" s="657"/>
      <c r="BL30" s="657"/>
      <c r="BM30" s="658">
        <v>92.5</v>
      </c>
      <c r="BN30" s="657"/>
      <c r="BO30" s="657"/>
      <c r="BP30" s="657"/>
      <c r="BQ30" s="659"/>
      <c r="BR30" s="656">
        <v>97.2</v>
      </c>
      <c r="BS30" s="657"/>
      <c r="BT30" s="657"/>
      <c r="BU30" s="657"/>
      <c r="BV30" s="657"/>
      <c r="BW30" s="657"/>
      <c r="BX30" s="658">
        <v>91.7</v>
      </c>
      <c r="BY30" s="657"/>
      <c r="BZ30" s="657"/>
      <c r="CA30" s="657"/>
      <c r="CB30" s="659"/>
      <c r="CD30" s="662"/>
      <c r="CE30" s="663"/>
      <c r="CF30" s="623" t="s">
        <v>292</v>
      </c>
      <c r="CG30" s="620"/>
      <c r="CH30" s="620"/>
      <c r="CI30" s="620"/>
      <c r="CJ30" s="620"/>
      <c r="CK30" s="620"/>
      <c r="CL30" s="620"/>
      <c r="CM30" s="620"/>
      <c r="CN30" s="620"/>
      <c r="CO30" s="620"/>
      <c r="CP30" s="620"/>
      <c r="CQ30" s="621"/>
      <c r="CR30" s="590">
        <v>624226</v>
      </c>
      <c r="CS30" s="591"/>
      <c r="CT30" s="591"/>
      <c r="CU30" s="591"/>
      <c r="CV30" s="591"/>
      <c r="CW30" s="591"/>
      <c r="CX30" s="591"/>
      <c r="CY30" s="592"/>
      <c r="CZ30" s="593">
        <v>6.2</v>
      </c>
      <c r="DA30" s="611"/>
      <c r="DB30" s="611"/>
      <c r="DC30" s="612"/>
      <c r="DD30" s="596">
        <v>581955</v>
      </c>
      <c r="DE30" s="591"/>
      <c r="DF30" s="591"/>
      <c r="DG30" s="591"/>
      <c r="DH30" s="591"/>
      <c r="DI30" s="591"/>
      <c r="DJ30" s="591"/>
      <c r="DK30" s="592"/>
      <c r="DL30" s="596">
        <v>581955</v>
      </c>
      <c r="DM30" s="591"/>
      <c r="DN30" s="591"/>
      <c r="DO30" s="591"/>
      <c r="DP30" s="591"/>
      <c r="DQ30" s="591"/>
      <c r="DR30" s="591"/>
      <c r="DS30" s="591"/>
      <c r="DT30" s="591"/>
      <c r="DU30" s="591"/>
      <c r="DV30" s="592"/>
      <c r="DW30" s="613">
        <v>18.3</v>
      </c>
      <c r="DX30" s="614"/>
      <c r="DY30" s="614"/>
      <c r="DZ30" s="614"/>
      <c r="EA30" s="614"/>
      <c r="EB30" s="614"/>
      <c r="EC30" s="615"/>
    </row>
    <row r="31" spans="2:133" ht="11.25" customHeight="1">
      <c r="B31" s="587" t="s">
        <v>293</v>
      </c>
      <c r="C31" s="588"/>
      <c r="D31" s="588"/>
      <c r="E31" s="588"/>
      <c r="F31" s="588"/>
      <c r="G31" s="588"/>
      <c r="H31" s="588"/>
      <c r="I31" s="588"/>
      <c r="J31" s="588"/>
      <c r="K31" s="588"/>
      <c r="L31" s="588"/>
      <c r="M31" s="588"/>
      <c r="N31" s="588"/>
      <c r="O31" s="588"/>
      <c r="P31" s="588"/>
      <c r="Q31" s="589"/>
      <c r="R31" s="590">
        <v>307632</v>
      </c>
      <c r="S31" s="591"/>
      <c r="T31" s="591"/>
      <c r="U31" s="591"/>
      <c r="V31" s="591"/>
      <c r="W31" s="591"/>
      <c r="X31" s="591"/>
      <c r="Y31" s="592"/>
      <c r="Z31" s="643">
        <v>3</v>
      </c>
      <c r="AA31" s="643"/>
      <c r="AB31" s="643"/>
      <c r="AC31" s="643"/>
      <c r="AD31" s="644" t="s">
        <v>112</v>
      </c>
      <c r="AE31" s="644"/>
      <c r="AF31" s="644"/>
      <c r="AG31" s="644"/>
      <c r="AH31" s="644"/>
      <c r="AI31" s="644"/>
      <c r="AJ31" s="644"/>
      <c r="AK31" s="644"/>
      <c r="AL31" s="613" t="s">
        <v>112</v>
      </c>
      <c r="AM31" s="645"/>
      <c r="AN31" s="645"/>
      <c r="AO31" s="646"/>
      <c r="AP31" s="668"/>
      <c r="AQ31" s="669"/>
      <c r="AR31" s="669"/>
      <c r="AS31" s="669"/>
      <c r="AT31" s="673"/>
      <c r="AU31" s="183" t="s">
        <v>294</v>
      </c>
      <c r="AV31" s="183"/>
      <c r="AW31" s="183"/>
      <c r="AX31" s="587" t="s">
        <v>295</v>
      </c>
      <c r="AY31" s="588"/>
      <c r="AZ31" s="588"/>
      <c r="BA31" s="588"/>
      <c r="BB31" s="588"/>
      <c r="BC31" s="588"/>
      <c r="BD31" s="588"/>
      <c r="BE31" s="588"/>
      <c r="BF31" s="589"/>
      <c r="BG31" s="654">
        <v>98.3</v>
      </c>
      <c r="BH31" s="609"/>
      <c r="BI31" s="609"/>
      <c r="BJ31" s="609"/>
      <c r="BK31" s="609"/>
      <c r="BL31" s="609"/>
      <c r="BM31" s="645">
        <v>95.5</v>
      </c>
      <c r="BN31" s="655"/>
      <c r="BO31" s="655"/>
      <c r="BP31" s="655"/>
      <c r="BQ31" s="619"/>
      <c r="BR31" s="654">
        <v>96.8</v>
      </c>
      <c r="BS31" s="609"/>
      <c r="BT31" s="609"/>
      <c r="BU31" s="609"/>
      <c r="BV31" s="609"/>
      <c r="BW31" s="609"/>
      <c r="BX31" s="645">
        <v>93.9</v>
      </c>
      <c r="BY31" s="655"/>
      <c r="BZ31" s="655"/>
      <c r="CA31" s="655"/>
      <c r="CB31" s="619"/>
      <c r="CD31" s="662"/>
      <c r="CE31" s="663"/>
      <c r="CF31" s="623" t="s">
        <v>296</v>
      </c>
      <c r="CG31" s="620"/>
      <c r="CH31" s="620"/>
      <c r="CI31" s="620"/>
      <c r="CJ31" s="620"/>
      <c r="CK31" s="620"/>
      <c r="CL31" s="620"/>
      <c r="CM31" s="620"/>
      <c r="CN31" s="620"/>
      <c r="CO31" s="620"/>
      <c r="CP31" s="620"/>
      <c r="CQ31" s="621"/>
      <c r="CR31" s="590">
        <v>59954</v>
      </c>
      <c r="CS31" s="609"/>
      <c r="CT31" s="609"/>
      <c r="CU31" s="609"/>
      <c r="CV31" s="609"/>
      <c r="CW31" s="609"/>
      <c r="CX31" s="609"/>
      <c r="CY31" s="610"/>
      <c r="CZ31" s="593">
        <v>0.6</v>
      </c>
      <c r="DA31" s="611"/>
      <c r="DB31" s="611"/>
      <c r="DC31" s="612"/>
      <c r="DD31" s="596">
        <v>56480</v>
      </c>
      <c r="DE31" s="609"/>
      <c r="DF31" s="609"/>
      <c r="DG31" s="609"/>
      <c r="DH31" s="609"/>
      <c r="DI31" s="609"/>
      <c r="DJ31" s="609"/>
      <c r="DK31" s="610"/>
      <c r="DL31" s="596">
        <v>56480</v>
      </c>
      <c r="DM31" s="609"/>
      <c r="DN31" s="609"/>
      <c r="DO31" s="609"/>
      <c r="DP31" s="609"/>
      <c r="DQ31" s="609"/>
      <c r="DR31" s="609"/>
      <c r="DS31" s="609"/>
      <c r="DT31" s="609"/>
      <c r="DU31" s="609"/>
      <c r="DV31" s="610"/>
      <c r="DW31" s="613">
        <v>1.8</v>
      </c>
      <c r="DX31" s="614"/>
      <c r="DY31" s="614"/>
      <c r="DZ31" s="614"/>
      <c r="EA31" s="614"/>
      <c r="EB31" s="614"/>
      <c r="EC31" s="615"/>
    </row>
    <row r="32" spans="2:133" ht="11.25" customHeight="1">
      <c r="B32" s="587" t="s">
        <v>297</v>
      </c>
      <c r="C32" s="588"/>
      <c r="D32" s="588"/>
      <c r="E32" s="588"/>
      <c r="F32" s="588"/>
      <c r="G32" s="588"/>
      <c r="H32" s="588"/>
      <c r="I32" s="588"/>
      <c r="J32" s="588"/>
      <c r="K32" s="588"/>
      <c r="L32" s="588"/>
      <c r="M32" s="588"/>
      <c r="N32" s="588"/>
      <c r="O32" s="588"/>
      <c r="P32" s="588"/>
      <c r="Q32" s="589"/>
      <c r="R32" s="590">
        <v>187600</v>
      </c>
      <c r="S32" s="591"/>
      <c r="T32" s="591"/>
      <c r="U32" s="591"/>
      <c r="V32" s="591"/>
      <c r="W32" s="591"/>
      <c r="X32" s="591"/>
      <c r="Y32" s="592"/>
      <c r="Z32" s="643">
        <v>1.8</v>
      </c>
      <c r="AA32" s="643"/>
      <c r="AB32" s="643"/>
      <c r="AC32" s="643"/>
      <c r="AD32" s="644">
        <v>1936</v>
      </c>
      <c r="AE32" s="644"/>
      <c r="AF32" s="644"/>
      <c r="AG32" s="644"/>
      <c r="AH32" s="644"/>
      <c r="AI32" s="644"/>
      <c r="AJ32" s="644"/>
      <c r="AK32" s="644"/>
      <c r="AL32" s="613">
        <v>0.1</v>
      </c>
      <c r="AM32" s="645"/>
      <c r="AN32" s="645"/>
      <c r="AO32" s="646"/>
      <c r="AP32" s="670"/>
      <c r="AQ32" s="671"/>
      <c r="AR32" s="671"/>
      <c r="AS32" s="671"/>
      <c r="AT32" s="674"/>
      <c r="AU32" s="185"/>
      <c r="AV32" s="185"/>
      <c r="AW32" s="185"/>
      <c r="AX32" s="571" t="s">
        <v>298</v>
      </c>
      <c r="AY32" s="572"/>
      <c r="AZ32" s="572"/>
      <c r="BA32" s="572"/>
      <c r="BB32" s="572"/>
      <c r="BC32" s="572"/>
      <c r="BD32" s="572"/>
      <c r="BE32" s="572"/>
      <c r="BF32" s="573"/>
      <c r="BG32" s="653">
        <v>96.4</v>
      </c>
      <c r="BH32" s="575"/>
      <c r="BI32" s="575"/>
      <c r="BJ32" s="575"/>
      <c r="BK32" s="575"/>
      <c r="BL32" s="575"/>
      <c r="BM32" s="638">
        <v>85.3</v>
      </c>
      <c r="BN32" s="575"/>
      <c r="BO32" s="575"/>
      <c r="BP32" s="575"/>
      <c r="BQ32" s="632"/>
      <c r="BR32" s="653">
        <v>96.2</v>
      </c>
      <c r="BS32" s="575"/>
      <c r="BT32" s="575"/>
      <c r="BU32" s="575"/>
      <c r="BV32" s="575"/>
      <c r="BW32" s="575"/>
      <c r="BX32" s="638">
        <v>85</v>
      </c>
      <c r="BY32" s="575"/>
      <c r="BZ32" s="575"/>
      <c r="CA32" s="575"/>
      <c r="CB32" s="632"/>
      <c r="CD32" s="664"/>
      <c r="CE32" s="665"/>
      <c r="CF32" s="623" t="s">
        <v>299</v>
      </c>
      <c r="CG32" s="620"/>
      <c r="CH32" s="620"/>
      <c r="CI32" s="620"/>
      <c r="CJ32" s="620"/>
      <c r="CK32" s="620"/>
      <c r="CL32" s="620"/>
      <c r="CM32" s="620"/>
      <c r="CN32" s="620"/>
      <c r="CO32" s="620"/>
      <c r="CP32" s="620"/>
      <c r="CQ32" s="621"/>
      <c r="CR32" s="590">
        <v>1890</v>
      </c>
      <c r="CS32" s="591"/>
      <c r="CT32" s="591"/>
      <c r="CU32" s="591"/>
      <c r="CV32" s="591"/>
      <c r="CW32" s="591"/>
      <c r="CX32" s="591"/>
      <c r="CY32" s="592"/>
      <c r="CZ32" s="593">
        <v>0</v>
      </c>
      <c r="DA32" s="611"/>
      <c r="DB32" s="611"/>
      <c r="DC32" s="612"/>
      <c r="DD32" s="596">
        <v>1890</v>
      </c>
      <c r="DE32" s="591"/>
      <c r="DF32" s="591"/>
      <c r="DG32" s="591"/>
      <c r="DH32" s="591"/>
      <c r="DI32" s="591"/>
      <c r="DJ32" s="591"/>
      <c r="DK32" s="592"/>
      <c r="DL32" s="596">
        <v>1890</v>
      </c>
      <c r="DM32" s="591"/>
      <c r="DN32" s="591"/>
      <c r="DO32" s="591"/>
      <c r="DP32" s="591"/>
      <c r="DQ32" s="591"/>
      <c r="DR32" s="591"/>
      <c r="DS32" s="591"/>
      <c r="DT32" s="591"/>
      <c r="DU32" s="591"/>
      <c r="DV32" s="592"/>
      <c r="DW32" s="613">
        <v>0.1</v>
      </c>
      <c r="DX32" s="614"/>
      <c r="DY32" s="614"/>
      <c r="DZ32" s="614"/>
      <c r="EA32" s="614"/>
      <c r="EB32" s="614"/>
      <c r="EC32" s="615"/>
    </row>
    <row r="33" spans="2:133" ht="11.25" customHeight="1">
      <c r="B33" s="587" t="s">
        <v>300</v>
      </c>
      <c r="C33" s="588"/>
      <c r="D33" s="588"/>
      <c r="E33" s="588"/>
      <c r="F33" s="588"/>
      <c r="G33" s="588"/>
      <c r="H33" s="588"/>
      <c r="I33" s="588"/>
      <c r="J33" s="588"/>
      <c r="K33" s="588"/>
      <c r="L33" s="588"/>
      <c r="M33" s="588"/>
      <c r="N33" s="588"/>
      <c r="O33" s="588"/>
      <c r="P33" s="588"/>
      <c r="Q33" s="589"/>
      <c r="R33" s="590">
        <v>1332840</v>
      </c>
      <c r="S33" s="591"/>
      <c r="T33" s="591"/>
      <c r="U33" s="591"/>
      <c r="V33" s="591"/>
      <c r="W33" s="591"/>
      <c r="X33" s="591"/>
      <c r="Y33" s="592"/>
      <c r="Z33" s="643">
        <v>13.1</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3" t="s">
        <v>301</v>
      </c>
      <c r="CE33" s="620"/>
      <c r="CF33" s="620"/>
      <c r="CG33" s="620"/>
      <c r="CH33" s="620"/>
      <c r="CI33" s="620"/>
      <c r="CJ33" s="620"/>
      <c r="CK33" s="620"/>
      <c r="CL33" s="620"/>
      <c r="CM33" s="620"/>
      <c r="CN33" s="620"/>
      <c r="CO33" s="620"/>
      <c r="CP33" s="620"/>
      <c r="CQ33" s="621"/>
      <c r="CR33" s="590">
        <v>3818121</v>
      </c>
      <c r="CS33" s="609"/>
      <c r="CT33" s="609"/>
      <c r="CU33" s="609"/>
      <c r="CV33" s="609"/>
      <c r="CW33" s="609"/>
      <c r="CX33" s="609"/>
      <c r="CY33" s="610"/>
      <c r="CZ33" s="593">
        <v>37.6</v>
      </c>
      <c r="DA33" s="611"/>
      <c r="DB33" s="611"/>
      <c r="DC33" s="612"/>
      <c r="DD33" s="596">
        <v>1615595</v>
      </c>
      <c r="DE33" s="609"/>
      <c r="DF33" s="609"/>
      <c r="DG33" s="609"/>
      <c r="DH33" s="609"/>
      <c r="DI33" s="609"/>
      <c r="DJ33" s="609"/>
      <c r="DK33" s="610"/>
      <c r="DL33" s="596">
        <v>1084049</v>
      </c>
      <c r="DM33" s="609"/>
      <c r="DN33" s="609"/>
      <c r="DO33" s="609"/>
      <c r="DP33" s="609"/>
      <c r="DQ33" s="609"/>
      <c r="DR33" s="609"/>
      <c r="DS33" s="609"/>
      <c r="DT33" s="609"/>
      <c r="DU33" s="609"/>
      <c r="DV33" s="610"/>
      <c r="DW33" s="613">
        <v>34</v>
      </c>
      <c r="DX33" s="614"/>
      <c r="DY33" s="614"/>
      <c r="DZ33" s="614"/>
      <c r="EA33" s="614"/>
      <c r="EB33" s="614"/>
      <c r="EC33" s="615"/>
    </row>
    <row r="34" spans="2:133" ht="11.25" customHeight="1">
      <c r="B34" s="587" t="s">
        <v>302</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3" t="s">
        <v>305</v>
      </c>
      <c r="CE34" s="620"/>
      <c r="CF34" s="620"/>
      <c r="CG34" s="620"/>
      <c r="CH34" s="620"/>
      <c r="CI34" s="620"/>
      <c r="CJ34" s="620"/>
      <c r="CK34" s="620"/>
      <c r="CL34" s="620"/>
      <c r="CM34" s="620"/>
      <c r="CN34" s="620"/>
      <c r="CO34" s="620"/>
      <c r="CP34" s="620"/>
      <c r="CQ34" s="621"/>
      <c r="CR34" s="590">
        <v>2300459</v>
      </c>
      <c r="CS34" s="591"/>
      <c r="CT34" s="591"/>
      <c r="CU34" s="591"/>
      <c r="CV34" s="591"/>
      <c r="CW34" s="591"/>
      <c r="CX34" s="591"/>
      <c r="CY34" s="592"/>
      <c r="CZ34" s="593">
        <v>22.7</v>
      </c>
      <c r="DA34" s="611"/>
      <c r="DB34" s="611"/>
      <c r="DC34" s="612"/>
      <c r="DD34" s="596">
        <v>830313</v>
      </c>
      <c r="DE34" s="591"/>
      <c r="DF34" s="591"/>
      <c r="DG34" s="591"/>
      <c r="DH34" s="591"/>
      <c r="DI34" s="591"/>
      <c r="DJ34" s="591"/>
      <c r="DK34" s="592"/>
      <c r="DL34" s="596">
        <v>650871</v>
      </c>
      <c r="DM34" s="591"/>
      <c r="DN34" s="591"/>
      <c r="DO34" s="591"/>
      <c r="DP34" s="591"/>
      <c r="DQ34" s="591"/>
      <c r="DR34" s="591"/>
      <c r="DS34" s="591"/>
      <c r="DT34" s="591"/>
      <c r="DU34" s="591"/>
      <c r="DV34" s="592"/>
      <c r="DW34" s="613">
        <v>20.399999999999999</v>
      </c>
      <c r="DX34" s="614"/>
      <c r="DY34" s="614"/>
      <c r="DZ34" s="614"/>
      <c r="EA34" s="614"/>
      <c r="EB34" s="614"/>
      <c r="EC34" s="615"/>
    </row>
    <row r="35" spans="2:133" ht="11.25" customHeight="1">
      <c r="B35" s="587" t="s">
        <v>306</v>
      </c>
      <c r="C35" s="588"/>
      <c r="D35" s="588"/>
      <c r="E35" s="588"/>
      <c r="F35" s="588"/>
      <c r="G35" s="588"/>
      <c r="H35" s="588"/>
      <c r="I35" s="588"/>
      <c r="J35" s="588"/>
      <c r="K35" s="588"/>
      <c r="L35" s="588"/>
      <c r="M35" s="588"/>
      <c r="N35" s="588"/>
      <c r="O35" s="588"/>
      <c r="P35" s="588"/>
      <c r="Q35" s="589"/>
      <c r="R35" s="590">
        <v>148840</v>
      </c>
      <c r="S35" s="591"/>
      <c r="T35" s="591"/>
      <c r="U35" s="591"/>
      <c r="V35" s="591"/>
      <c r="W35" s="591"/>
      <c r="X35" s="591"/>
      <c r="Y35" s="592"/>
      <c r="Z35" s="643">
        <v>1.5</v>
      </c>
      <c r="AA35" s="643"/>
      <c r="AB35" s="643"/>
      <c r="AC35" s="643"/>
      <c r="AD35" s="644" t="s">
        <v>112</v>
      </c>
      <c r="AE35" s="644"/>
      <c r="AF35" s="644"/>
      <c r="AG35" s="644"/>
      <c r="AH35" s="644"/>
      <c r="AI35" s="644"/>
      <c r="AJ35" s="644"/>
      <c r="AK35" s="644"/>
      <c r="AL35" s="613" t="s">
        <v>112</v>
      </c>
      <c r="AM35" s="645"/>
      <c r="AN35" s="645"/>
      <c r="AO35" s="646"/>
      <c r="AP35" s="188"/>
      <c r="AQ35" s="647" t="s">
        <v>307</v>
      </c>
      <c r="AR35" s="648"/>
      <c r="AS35" s="648"/>
      <c r="AT35" s="648"/>
      <c r="AU35" s="648"/>
      <c r="AV35" s="648"/>
      <c r="AW35" s="648"/>
      <c r="AX35" s="648"/>
      <c r="AY35" s="649"/>
      <c r="AZ35" s="640">
        <v>517618</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165</v>
      </c>
      <c r="BW35" s="641"/>
      <c r="BX35" s="641"/>
      <c r="BY35" s="641"/>
      <c r="BZ35" s="641"/>
      <c r="CA35" s="641"/>
      <c r="CB35" s="642"/>
      <c r="CD35" s="623" t="s">
        <v>309</v>
      </c>
      <c r="CE35" s="620"/>
      <c r="CF35" s="620"/>
      <c r="CG35" s="620"/>
      <c r="CH35" s="620"/>
      <c r="CI35" s="620"/>
      <c r="CJ35" s="620"/>
      <c r="CK35" s="620"/>
      <c r="CL35" s="620"/>
      <c r="CM35" s="620"/>
      <c r="CN35" s="620"/>
      <c r="CO35" s="620"/>
      <c r="CP35" s="620"/>
      <c r="CQ35" s="621"/>
      <c r="CR35" s="590">
        <v>94915</v>
      </c>
      <c r="CS35" s="609"/>
      <c r="CT35" s="609"/>
      <c r="CU35" s="609"/>
      <c r="CV35" s="609"/>
      <c r="CW35" s="609"/>
      <c r="CX35" s="609"/>
      <c r="CY35" s="610"/>
      <c r="CZ35" s="593">
        <v>0.9</v>
      </c>
      <c r="DA35" s="611"/>
      <c r="DB35" s="611"/>
      <c r="DC35" s="612"/>
      <c r="DD35" s="596">
        <v>73659</v>
      </c>
      <c r="DE35" s="609"/>
      <c r="DF35" s="609"/>
      <c r="DG35" s="609"/>
      <c r="DH35" s="609"/>
      <c r="DI35" s="609"/>
      <c r="DJ35" s="609"/>
      <c r="DK35" s="610"/>
      <c r="DL35" s="596">
        <v>73659</v>
      </c>
      <c r="DM35" s="609"/>
      <c r="DN35" s="609"/>
      <c r="DO35" s="609"/>
      <c r="DP35" s="609"/>
      <c r="DQ35" s="609"/>
      <c r="DR35" s="609"/>
      <c r="DS35" s="609"/>
      <c r="DT35" s="609"/>
      <c r="DU35" s="609"/>
      <c r="DV35" s="610"/>
      <c r="DW35" s="613">
        <v>2.2999999999999998</v>
      </c>
      <c r="DX35" s="614"/>
      <c r="DY35" s="614"/>
      <c r="DZ35" s="614"/>
      <c r="EA35" s="614"/>
      <c r="EB35" s="614"/>
      <c r="EC35" s="615"/>
    </row>
    <row r="36" spans="2:133" ht="11.25" customHeight="1">
      <c r="B36" s="571" t="s">
        <v>310</v>
      </c>
      <c r="C36" s="572"/>
      <c r="D36" s="572"/>
      <c r="E36" s="572"/>
      <c r="F36" s="572"/>
      <c r="G36" s="572"/>
      <c r="H36" s="572"/>
      <c r="I36" s="572"/>
      <c r="J36" s="572"/>
      <c r="K36" s="572"/>
      <c r="L36" s="572"/>
      <c r="M36" s="572"/>
      <c r="N36" s="572"/>
      <c r="O36" s="572"/>
      <c r="P36" s="572"/>
      <c r="Q36" s="573"/>
      <c r="R36" s="574">
        <v>10171548</v>
      </c>
      <c r="S36" s="631"/>
      <c r="T36" s="631"/>
      <c r="U36" s="631"/>
      <c r="V36" s="631"/>
      <c r="W36" s="631"/>
      <c r="X36" s="631"/>
      <c r="Y36" s="634"/>
      <c r="Z36" s="635">
        <v>100</v>
      </c>
      <c r="AA36" s="635"/>
      <c r="AB36" s="635"/>
      <c r="AC36" s="635"/>
      <c r="AD36" s="636">
        <v>3038449</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23862</v>
      </c>
      <c r="BA36" s="591"/>
      <c r="BB36" s="591"/>
      <c r="BC36" s="591"/>
      <c r="BD36" s="609"/>
      <c r="BE36" s="609"/>
      <c r="BF36" s="619"/>
      <c r="BG36" s="623" t="s">
        <v>312</v>
      </c>
      <c r="BH36" s="620"/>
      <c r="BI36" s="620"/>
      <c r="BJ36" s="620"/>
      <c r="BK36" s="620"/>
      <c r="BL36" s="620"/>
      <c r="BM36" s="620"/>
      <c r="BN36" s="620"/>
      <c r="BO36" s="620"/>
      <c r="BP36" s="620"/>
      <c r="BQ36" s="620"/>
      <c r="BR36" s="620"/>
      <c r="BS36" s="620"/>
      <c r="BT36" s="620"/>
      <c r="BU36" s="621"/>
      <c r="BV36" s="590">
        <v>-187123</v>
      </c>
      <c r="BW36" s="591"/>
      <c r="BX36" s="591"/>
      <c r="BY36" s="591"/>
      <c r="BZ36" s="591"/>
      <c r="CA36" s="591"/>
      <c r="CB36" s="622"/>
      <c r="CD36" s="623" t="s">
        <v>313</v>
      </c>
      <c r="CE36" s="620"/>
      <c r="CF36" s="620"/>
      <c r="CG36" s="620"/>
      <c r="CH36" s="620"/>
      <c r="CI36" s="620"/>
      <c r="CJ36" s="620"/>
      <c r="CK36" s="620"/>
      <c r="CL36" s="620"/>
      <c r="CM36" s="620"/>
      <c r="CN36" s="620"/>
      <c r="CO36" s="620"/>
      <c r="CP36" s="620"/>
      <c r="CQ36" s="621"/>
      <c r="CR36" s="590">
        <v>652762</v>
      </c>
      <c r="CS36" s="591"/>
      <c r="CT36" s="591"/>
      <c r="CU36" s="591"/>
      <c r="CV36" s="591"/>
      <c r="CW36" s="591"/>
      <c r="CX36" s="591"/>
      <c r="CY36" s="592"/>
      <c r="CZ36" s="593">
        <v>6.4</v>
      </c>
      <c r="DA36" s="611"/>
      <c r="DB36" s="611"/>
      <c r="DC36" s="612"/>
      <c r="DD36" s="596">
        <v>431873</v>
      </c>
      <c r="DE36" s="591"/>
      <c r="DF36" s="591"/>
      <c r="DG36" s="591"/>
      <c r="DH36" s="591"/>
      <c r="DI36" s="591"/>
      <c r="DJ36" s="591"/>
      <c r="DK36" s="592"/>
      <c r="DL36" s="596">
        <v>274258</v>
      </c>
      <c r="DM36" s="591"/>
      <c r="DN36" s="591"/>
      <c r="DO36" s="591"/>
      <c r="DP36" s="591"/>
      <c r="DQ36" s="591"/>
      <c r="DR36" s="591"/>
      <c r="DS36" s="591"/>
      <c r="DT36" s="591"/>
      <c r="DU36" s="591"/>
      <c r="DV36" s="592"/>
      <c r="DW36" s="613">
        <v>8.6</v>
      </c>
      <c r="DX36" s="614"/>
      <c r="DY36" s="614"/>
      <c r="DZ36" s="614"/>
      <c r="EA36" s="614"/>
      <c r="EB36" s="614"/>
      <c r="EC36" s="615"/>
    </row>
    <row r="37" spans="2:133" ht="11.25" customHeight="1">
      <c r="AQ37" s="616" t="s">
        <v>314</v>
      </c>
      <c r="AR37" s="617"/>
      <c r="AS37" s="617"/>
      <c r="AT37" s="617"/>
      <c r="AU37" s="617"/>
      <c r="AV37" s="617"/>
      <c r="AW37" s="617"/>
      <c r="AX37" s="617"/>
      <c r="AY37" s="618"/>
      <c r="AZ37" s="590" t="s">
        <v>315</v>
      </c>
      <c r="BA37" s="591"/>
      <c r="BB37" s="591"/>
      <c r="BC37" s="591"/>
      <c r="BD37" s="609"/>
      <c r="BE37" s="609"/>
      <c r="BF37" s="619"/>
      <c r="BG37" s="623" t="s">
        <v>316</v>
      </c>
      <c r="BH37" s="620"/>
      <c r="BI37" s="620"/>
      <c r="BJ37" s="620"/>
      <c r="BK37" s="620"/>
      <c r="BL37" s="620"/>
      <c r="BM37" s="620"/>
      <c r="BN37" s="620"/>
      <c r="BO37" s="620"/>
      <c r="BP37" s="620"/>
      <c r="BQ37" s="620"/>
      <c r="BR37" s="620"/>
      <c r="BS37" s="620"/>
      <c r="BT37" s="620"/>
      <c r="BU37" s="621"/>
      <c r="BV37" s="590">
        <v>1941</v>
      </c>
      <c r="BW37" s="591"/>
      <c r="BX37" s="591"/>
      <c r="BY37" s="591"/>
      <c r="BZ37" s="591"/>
      <c r="CA37" s="591"/>
      <c r="CB37" s="622"/>
      <c r="CD37" s="623" t="s">
        <v>317</v>
      </c>
      <c r="CE37" s="620"/>
      <c r="CF37" s="620"/>
      <c r="CG37" s="620"/>
      <c r="CH37" s="620"/>
      <c r="CI37" s="620"/>
      <c r="CJ37" s="620"/>
      <c r="CK37" s="620"/>
      <c r="CL37" s="620"/>
      <c r="CM37" s="620"/>
      <c r="CN37" s="620"/>
      <c r="CO37" s="620"/>
      <c r="CP37" s="620"/>
      <c r="CQ37" s="621"/>
      <c r="CR37" s="590">
        <v>114077</v>
      </c>
      <c r="CS37" s="609"/>
      <c r="CT37" s="609"/>
      <c r="CU37" s="609"/>
      <c r="CV37" s="609"/>
      <c r="CW37" s="609"/>
      <c r="CX37" s="609"/>
      <c r="CY37" s="610"/>
      <c r="CZ37" s="593">
        <v>1.1000000000000001</v>
      </c>
      <c r="DA37" s="611"/>
      <c r="DB37" s="611"/>
      <c r="DC37" s="612"/>
      <c r="DD37" s="596">
        <v>76505</v>
      </c>
      <c r="DE37" s="609"/>
      <c r="DF37" s="609"/>
      <c r="DG37" s="609"/>
      <c r="DH37" s="609"/>
      <c r="DI37" s="609"/>
      <c r="DJ37" s="609"/>
      <c r="DK37" s="610"/>
      <c r="DL37" s="596">
        <v>72602</v>
      </c>
      <c r="DM37" s="609"/>
      <c r="DN37" s="609"/>
      <c r="DO37" s="609"/>
      <c r="DP37" s="609"/>
      <c r="DQ37" s="609"/>
      <c r="DR37" s="609"/>
      <c r="DS37" s="609"/>
      <c r="DT37" s="609"/>
      <c r="DU37" s="609"/>
      <c r="DV37" s="610"/>
      <c r="DW37" s="613">
        <v>2.2999999999999998</v>
      </c>
      <c r="DX37" s="614"/>
      <c r="DY37" s="614"/>
      <c r="DZ37" s="614"/>
      <c r="EA37" s="614"/>
      <c r="EB37" s="614"/>
      <c r="EC37" s="615"/>
    </row>
    <row r="38" spans="2:133" ht="11.25" customHeight="1">
      <c r="AQ38" s="616" t="s">
        <v>318</v>
      </c>
      <c r="AR38" s="617"/>
      <c r="AS38" s="617"/>
      <c r="AT38" s="617"/>
      <c r="AU38" s="617"/>
      <c r="AV38" s="617"/>
      <c r="AW38" s="617"/>
      <c r="AX38" s="617"/>
      <c r="AY38" s="618"/>
      <c r="AZ38" s="590" t="s">
        <v>319</v>
      </c>
      <c r="BA38" s="591"/>
      <c r="BB38" s="591"/>
      <c r="BC38" s="591"/>
      <c r="BD38" s="609"/>
      <c r="BE38" s="609"/>
      <c r="BF38" s="619"/>
      <c r="BG38" s="623" t="s">
        <v>320</v>
      </c>
      <c r="BH38" s="620"/>
      <c r="BI38" s="620"/>
      <c r="BJ38" s="620"/>
      <c r="BK38" s="620"/>
      <c r="BL38" s="620"/>
      <c r="BM38" s="620"/>
      <c r="BN38" s="620"/>
      <c r="BO38" s="620"/>
      <c r="BP38" s="620"/>
      <c r="BQ38" s="620"/>
      <c r="BR38" s="620"/>
      <c r="BS38" s="620"/>
      <c r="BT38" s="620"/>
      <c r="BU38" s="621"/>
      <c r="BV38" s="590">
        <v>2898</v>
      </c>
      <c r="BW38" s="591"/>
      <c r="BX38" s="591"/>
      <c r="BY38" s="591"/>
      <c r="BZ38" s="591"/>
      <c r="CA38" s="591"/>
      <c r="CB38" s="622"/>
      <c r="CD38" s="623" t="s">
        <v>321</v>
      </c>
      <c r="CE38" s="620"/>
      <c r="CF38" s="620"/>
      <c r="CG38" s="620"/>
      <c r="CH38" s="620"/>
      <c r="CI38" s="620"/>
      <c r="CJ38" s="620"/>
      <c r="CK38" s="620"/>
      <c r="CL38" s="620"/>
      <c r="CM38" s="620"/>
      <c r="CN38" s="620"/>
      <c r="CO38" s="620"/>
      <c r="CP38" s="620"/>
      <c r="CQ38" s="621"/>
      <c r="CR38" s="590">
        <v>493756</v>
      </c>
      <c r="CS38" s="591"/>
      <c r="CT38" s="591"/>
      <c r="CU38" s="591"/>
      <c r="CV38" s="591"/>
      <c r="CW38" s="591"/>
      <c r="CX38" s="591"/>
      <c r="CY38" s="592"/>
      <c r="CZ38" s="593">
        <v>4.9000000000000004</v>
      </c>
      <c r="DA38" s="611"/>
      <c r="DB38" s="611"/>
      <c r="DC38" s="612"/>
      <c r="DD38" s="596">
        <v>237666</v>
      </c>
      <c r="DE38" s="591"/>
      <c r="DF38" s="591"/>
      <c r="DG38" s="591"/>
      <c r="DH38" s="591"/>
      <c r="DI38" s="591"/>
      <c r="DJ38" s="591"/>
      <c r="DK38" s="592"/>
      <c r="DL38" s="596">
        <v>72757</v>
      </c>
      <c r="DM38" s="591"/>
      <c r="DN38" s="591"/>
      <c r="DO38" s="591"/>
      <c r="DP38" s="591"/>
      <c r="DQ38" s="591"/>
      <c r="DR38" s="591"/>
      <c r="DS38" s="591"/>
      <c r="DT38" s="591"/>
      <c r="DU38" s="591"/>
      <c r="DV38" s="592"/>
      <c r="DW38" s="613">
        <v>2.2999999999999998</v>
      </c>
      <c r="DX38" s="614"/>
      <c r="DY38" s="614"/>
      <c r="DZ38" s="614"/>
      <c r="EA38" s="614"/>
      <c r="EB38" s="614"/>
      <c r="EC38" s="615"/>
    </row>
    <row r="39" spans="2:133" ht="11.25" customHeight="1">
      <c r="AQ39" s="616" t="s">
        <v>322</v>
      </c>
      <c r="AR39" s="617"/>
      <c r="AS39" s="617"/>
      <c r="AT39" s="617"/>
      <c r="AU39" s="617"/>
      <c r="AV39" s="617"/>
      <c r="AW39" s="617"/>
      <c r="AX39" s="617"/>
      <c r="AY39" s="618"/>
      <c r="AZ39" s="590" t="s">
        <v>319</v>
      </c>
      <c r="BA39" s="591"/>
      <c r="BB39" s="591"/>
      <c r="BC39" s="591"/>
      <c r="BD39" s="609"/>
      <c r="BE39" s="609"/>
      <c r="BF39" s="619"/>
      <c r="BG39" s="624" t="s">
        <v>323</v>
      </c>
      <c r="BH39" s="625"/>
      <c r="BI39" s="625"/>
      <c r="BJ39" s="625"/>
      <c r="BK39" s="625"/>
      <c r="BL39" s="189"/>
      <c r="BM39" s="620" t="s">
        <v>324</v>
      </c>
      <c r="BN39" s="620"/>
      <c r="BO39" s="620"/>
      <c r="BP39" s="620"/>
      <c r="BQ39" s="620"/>
      <c r="BR39" s="620"/>
      <c r="BS39" s="620"/>
      <c r="BT39" s="620"/>
      <c r="BU39" s="621"/>
      <c r="BV39" s="590">
        <v>86</v>
      </c>
      <c r="BW39" s="591"/>
      <c r="BX39" s="591"/>
      <c r="BY39" s="591"/>
      <c r="BZ39" s="591"/>
      <c r="CA39" s="591"/>
      <c r="CB39" s="622"/>
      <c r="CD39" s="623" t="s">
        <v>325</v>
      </c>
      <c r="CE39" s="620"/>
      <c r="CF39" s="620"/>
      <c r="CG39" s="620"/>
      <c r="CH39" s="620"/>
      <c r="CI39" s="620"/>
      <c r="CJ39" s="620"/>
      <c r="CK39" s="620"/>
      <c r="CL39" s="620"/>
      <c r="CM39" s="620"/>
      <c r="CN39" s="620"/>
      <c r="CO39" s="620"/>
      <c r="CP39" s="620"/>
      <c r="CQ39" s="621"/>
      <c r="CR39" s="590">
        <v>220753</v>
      </c>
      <c r="CS39" s="609"/>
      <c r="CT39" s="609"/>
      <c r="CU39" s="609"/>
      <c r="CV39" s="609"/>
      <c r="CW39" s="609"/>
      <c r="CX39" s="609"/>
      <c r="CY39" s="610"/>
      <c r="CZ39" s="593">
        <v>2.2000000000000002</v>
      </c>
      <c r="DA39" s="611"/>
      <c r="DB39" s="611"/>
      <c r="DC39" s="612"/>
      <c r="DD39" s="596" t="s">
        <v>319</v>
      </c>
      <c r="DE39" s="609"/>
      <c r="DF39" s="609"/>
      <c r="DG39" s="609"/>
      <c r="DH39" s="609"/>
      <c r="DI39" s="609"/>
      <c r="DJ39" s="609"/>
      <c r="DK39" s="610"/>
      <c r="DL39" s="596" t="s">
        <v>319</v>
      </c>
      <c r="DM39" s="609"/>
      <c r="DN39" s="609"/>
      <c r="DO39" s="609"/>
      <c r="DP39" s="609"/>
      <c r="DQ39" s="609"/>
      <c r="DR39" s="609"/>
      <c r="DS39" s="609"/>
      <c r="DT39" s="609"/>
      <c r="DU39" s="609"/>
      <c r="DV39" s="610"/>
      <c r="DW39" s="613" t="s">
        <v>319</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326</v>
      </c>
      <c r="AR40" s="617"/>
      <c r="AS40" s="617"/>
      <c r="AT40" s="617"/>
      <c r="AU40" s="617"/>
      <c r="AV40" s="617"/>
      <c r="AW40" s="617"/>
      <c r="AX40" s="617"/>
      <c r="AY40" s="618"/>
      <c r="AZ40" s="590">
        <v>212087</v>
      </c>
      <c r="BA40" s="591"/>
      <c r="BB40" s="591"/>
      <c r="BC40" s="591"/>
      <c r="BD40" s="609"/>
      <c r="BE40" s="609"/>
      <c r="BF40" s="619"/>
      <c r="BG40" s="624"/>
      <c r="BH40" s="625"/>
      <c r="BI40" s="625"/>
      <c r="BJ40" s="625"/>
      <c r="BK40" s="625"/>
      <c r="BL40" s="189"/>
      <c r="BM40" s="620" t="s">
        <v>327</v>
      </c>
      <c r="BN40" s="620"/>
      <c r="BO40" s="620"/>
      <c r="BP40" s="620"/>
      <c r="BQ40" s="620"/>
      <c r="BR40" s="620"/>
      <c r="BS40" s="620"/>
      <c r="BT40" s="620"/>
      <c r="BU40" s="621"/>
      <c r="BV40" s="590">
        <v>91</v>
      </c>
      <c r="BW40" s="591"/>
      <c r="BX40" s="591"/>
      <c r="BY40" s="591"/>
      <c r="BZ40" s="591"/>
      <c r="CA40" s="591"/>
      <c r="CB40" s="622"/>
      <c r="CD40" s="623" t="s">
        <v>328</v>
      </c>
      <c r="CE40" s="620"/>
      <c r="CF40" s="620"/>
      <c r="CG40" s="620"/>
      <c r="CH40" s="620"/>
      <c r="CI40" s="620"/>
      <c r="CJ40" s="620"/>
      <c r="CK40" s="620"/>
      <c r="CL40" s="620"/>
      <c r="CM40" s="620"/>
      <c r="CN40" s="620"/>
      <c r="CO40" s="620"/>
      <c r="CP40" s="620"/>
      <c r="CQ40" s="621"/>
      <c r="CR40" s="590">
        <v>55476</v>
      </c>
      <c r="CS40" s="591"/>
      <c r="CT40" s="591"/>
      <c r="CU40" s="591"/>
      <c r="CV40" s="591"/>
      <c r="CW40" s="591"/>
      <c r="CX40" s="591"/>
      <c r="CY40" s="592"/>
      <c r="CZ40" s="593">
        <v>0.5</v>
      </c>
      <c r="DA40" s="611"/>
      <c r="DB40" s="611"/>
      <c r="DC40" s="612"/>
      <c r="DD40" s="596">
        <v>42084</v>
      </c>
      <c r="DE40" s="591"/>
      <c r="DF40" s="591"/>
      <c r="DG40" s="591"/>
      <c r="DH40" s="591"/>
      <c r="DI40" s="591"/>
      <c r="DJ40" s="591"/>
      <c r="DK40" s="592"/>
      <c r="DL40" s="596">
        <v>12504</v>
      </c>
      <c r="DM40" s="591"/>
      <c r="DN40" s="591"/>
      <c r="DO40" s="591"/>
      <c r="DP40" s="591"/>
      <c r="DQ40" s="591"/>
      <c r="DR40" s="591"/>
      <c r="DS40" s="591"/>
      <c r="DT40" s="591"/>
      <c r="DU40" s="591"/>
      <c r="DV40" s="592"/>
      <c r="DW40" s="613">
        <v>0.4</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329</v>
      </c>
      <c r="AR41" s="629"/>
      <c r="AS41" s="629"/>
      <c r="AT41" s="629"/>
      <c r="AU41" s="629"/>
      <c r="AV41" s="629"/>
      <c r="AW41" s="629"/>
      <c r="AX41" s="629"/>
      <c r="AY41" s="630"/>
      <c r="AZ41" s="574">
        <v>281669</v>
      </c>
      <c r="BA41" s="631"/>
      <c r="BB41" s="631"/>
      <c r="BC41" s="631"/>
      <c r="BD41" s="575"/>
      <c r="BE41" s="575"/>
      <c r="BF41" s="632"/>
      <c r="BG41" s="626"/>
      <c r="BH41" s="627"/>
      <c r="BI41" s="627"/>
      <c r="BJ41" s="627"/>
      <c r="BK41" s="627"/>
      <c r="BL41" s="191"/>
      <c r="BM41" s="629" t="s">
        <v>330</v>
      </c>
      <c r="BN41" s="629"/>
      <c r="BO41" s="629"/>
      <c r="BP41" s="629"/>
      <c r="BQ41" s="629"/>
      <c r="BR41" s="629"/>
      <c r="BS41" s="629"/>
      <c r="BT41" s="629"/>
      <c r="BU41" s="630"/>
      <c r="BV41" s="574">
        <v>340</v>
      </c>
      <c r="BW41" s="631"/>
      <c r="BX41" s="631"/>
      <c r="BY41" s="631"/>
      <c r="BZ41" s="631"/>
      <c r="CA41" s="631"/>
      <c r="CB41" s="633"/>
      <c r="CD41" s="623" t="s">
        <v>331</v>
      </c>
      <c r="CE41" s="620"/>
      <c r="CF41" s="620"/>
      <c r="CG41" s="620"/>
      <c r="CH41" s="620"/>
      <c r="CI41" s="620"/>
      <c r="CJ41" s="620"/>
      <c r="CK41" s="620"/>
      <c r="CL41" s="620"/>
      <c r="CM41" s="620"/>
      <c r="CN41" s="620"/>
      <c r="CO41" s="620"/>
      <c r="CP41" s="620"/>
      <c r="CQ41" s="621"/>
      <c r="CR41" s="590" t="s">
        <v>315</v>
      </c>
      <c r="CS41" s="609"/>
      <c r="CT41" s="609"/>
      <c r="CU41" s="609"/>
      <c r="CV41" s="609"/>
      <c r="CW41" s="609"/>
      <c r="CX41" s="609"/>
      <c r="CY41" s="610"/>
      <c r="CZ41" s="593" t="s">
        <v>315</v>
      </c>
      <c r="DA41" s="611"/>
      <c r="DB41" s="611"/>
      <c r="DC41" s="612"/>
      <c r="DD41" s="596" t="s">
        <v>315</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3902210</v>
      </c>
      <c r="CS42" s="591"/>
      <c r="CT42" s="591"/>
      <c r="CU42" s="591"/>
      <c r="CV42" s="591"/>
      <c r="CW42" s="591"/>
      <c r="CX42" s="591"/>
      <c r="CY42" s="592"/>
      <c r="CZ42" s="593">
        <v>38.5</v>
      </c>
      <c r="DA42" s="594"/>
      <c r="DB42" s="594"/>
      <c r="DC42" s="595"/>
      <c r="DD42" s="596">
        <v>407180</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66126</v>
      </c>
      <c r="CS43" s="609"/>
      <c r="CT43" s="609"/>
      <c r="CU43" s="609"/>
      <c r="CV43" s="609"/>
      <c r="CW43" s="609"/>
      <c r="CX43" s="609"/>
      <c r="CY43" s="610"/>
      <c r="CZ43" s="593">
        <v>0.7</v>
      </c>
      <c r="DA43" s="611"/>
      <c r="DB43" s="611"/>
      <c r="DC43" s="612"/>
      <c r="DD43" s="596">
        <v>63588</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336</v>
      </c>
      <c r="CD44" s="603" t="s">
        <v>288</v>
      </c>
      <c r="CE44" s="604"/>
      <c r="CF44" s="587" t="s">
        <v>337</v>
      </c>
      <c r="CG44" s="588"/>
      <c r="CH44" s="588"/>
      <c r="CI44" s="588"/>
      <c r="CJ44" s="588"/>
      <c r="CK44" s="588"/>
      <c r="CL44" s="588"/>
      <c r="CM44" s="588"/>
      <c r="CN44" s="588"/>
      <c r="CO44" s="588"/>
      <c r="CP44" s="588"/>
      <c r="CQ44" s="589"/>
      <c r="CR44" s="590">
        <v>3240803</v>
      </c>
      <c r="CS44" s="591"/>
      <c r="CT44" s="591"/>
      <c r="CU44" s="591"/>
      <c r="CV44" s="591"/>
      <c r="CW44" s="591"/>
      <c r="CX44" s="591"/>
      <c r="CY44" s="592"/>
      <c r="CZ44" s="593">
        <v>32</v>
      </c>
      <c r="DA44" s="594"/>
      <c r="DB44" s="594"/>
      <c r="DC44" s="595"/>
      <c r="DD44" s="596">
        <v>383321</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338</v>
      </c>
      <c r="CG45" s="588"/>
      <c r="CH45" s="588"/>
      <c r="CI45" s="588"/>
      <c r="CJ45" s="588"/>
      <c r="CK45" s="588"/>
      <c r="CL45" s="588"/>
      <c r="CM45" s="588"/>
      <c r="CN45" s="588"/>
      <c r="CO45" s="588"/>
      <c r="CP45" s="588"/>
      <c r="CQ45" s="589"/>
      <c r="CR45" s="590">
        <v>1256956</v>
      </c>
      <c r="CS45" s="609"/>
      <c r="CT45" s="609"/>
      <c r="CU45" s="609"/>
      <c r="CV45" s="609"/>
      <c r="CW45" s="609"/>
      <c r="CX45" s="609"/>
      <c r="CY45" s="610"/>
      <c r="CZ45" s="593">
        <v>12.4</v>
      </c>
      <c r="DA45" s="611"/>
      <c r="DB45" s="611"/>
      <c r="DC45" s="612"/>
      <c r="DD45" s="596">
        <v>80118</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339</v>
      </c>
      <c r="CG46" s="588"/>
      <c r="CH46" s="588"/>
      <c r="CI46" s="588"/>
      <c r="CJ46" s="588"/>
      <c r="CK46" s="588"/>
      <c r="CL46" s="588"/>
      <c r="CM46" s="588"/>
      <c r="CN46" s="588"/>
      <c r="CO46" s="588"/>
      <c r="CP46" s="588"/>
      <c r="CQ46" s="589"/>
      <c r="CR46" s="590">
        <v>1968865</v>
      </c>
      <c r="CS46" s="591"/>
      <c r="CT46" s="591"/>
      <c r="CU46" s="591"/>
      <c r="CV46" s="591"/>
      <c r="CW46" s="591"/>
      <c r="CX46" s="591"/>
      <c r="CY46" s="592"/>
      <c r="CZ46" s="593">
        <v>19.399999999999999</v>
      </c>
      <c r="DA46" s="594"/>
      <c r="DB46" s="594"/>
      <c r="DC46" s="595"/>
      <c r="DD46" s="596">
        <v>299561</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340</v>
      </c>
      <c r="CG47" s="588"/>
      <c r="CH47" s="588"/>
      <c r="CI47" s="588"/>
      <c r="CJ47" s="588"/>
      <c r="CK47" s="588"/>
      <c r="CL47" s="588"/>
      <c r="CM47" s="588"/>
      <c r="CN47" s="588"/>
      <c r="CO47" s="588"/>
      <c r="CP47" s="588"/>
      <c r="CQ47" s="589"/>
      <c r="CR47" s="590">
        <v>661407</v>
      </c>
      <c r="CS47" s="609"/>
      <c r="CT47" s="609"/>
      <c r="CU47" s="609"/>
      <c r="CV47" s="609"/>
      <c r="CW47" s="609"/>
      <c r="CX47" s="609"/>
      <c r="CY47" s="610"/>
      <c r="CZ47" s="593">
        <v>6.5</v>
      </c>
      <c r="DA47" s="611"/>
      <c r="DB47" s="611"/>
      <c r="DC47" s="612"/>
      <c r="DD47" s="596">
        <v>23859</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341</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342</v>
      </c>
      <c r="CE49" s="572"/>
      <c r="CF49" s="572"/>
      <c r="CG49" s="572"/>
      <c r="CH49" s="572"/>
      <c r="CI49" s="572"/>
      <c r="CJ49" s="572"/>
      <c r="CK49" s="572"/>
      <c r="CL49" s="572"/>
      <c r="CM49" s="572"/>
      <c r="CN49" s="572"/>
      <c r="CO49" s="572"/>
      <c r="CP49" s="572"/>
      <c r="CQ49" s="573"/>
      <c r="CR49" s="574">
        <v>10141633</v>
      </c>
      <c r="CS49" s="575"/>
      <c r="CT49" s="575"/>
      <c r="CU49" s="575"/>
      <c r="CV49" s="575"/>
      <c r="CW49" s="575"/>
      <c r="CX49" s="575"/>
      <c r="CY49" s="576"/>
      <c r="CZ49" s="577">
        <v>100</v>
      </c>
      <c r="DA49" s="578"/>
      <c r="DB49" s="578"/>
      <c r="DC49" s="579"/>
      <c r="DD49" s="580">
        <v>3757695</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344</v>
      </c>
      <c r="DK2" s="1110"/>
      <c r="DL2" s="1110"/>
      <c r="DM2" s="1110"/>
      <c r="DN2" s="1110"/>
      <c r="DO2" s="1111"/>
      <c r="DP2" s="202"/>
      <c r="DQ2" s="1109" t="s">
        <v>345</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2"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9"/>
      <c r="BA5" s="209"/>
      <c r="BB5" s="209"/>
      <c r="BC5" s="209"/>
      <c r="BD5" s="209"/>
      <c r="BE5" s="210"/>
      <c r="BF5" s="210"/>
      <c r="BG5" s="210"/>
      <c r="BH5" s="210"/>
      <c r="BI5" s="210"/>
      <c r="BJ5" s="210"/>
      <c r="BK5" s="210"/>
      <c r="BL5" s="210"/>
      <c r="BM5" s="210"/>
      <c r="BN5" s="210"/>
      <c r="BO5" s="210"/>
      <c r="BP5" s="210"/>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7" t="s">
        <v>362</v>
      </c>
      <c r="DH5" s="1098"/>
      <c r="DI5" s="1098"/>
      <c r="DJ5" s="1098"/>
      <c r="DK5" s="1099"/>
      <c r="DL5" s="1097" t="s">
        <v>363</v>
      </c>
      <c r="DM5" s="1098"/>
      <c r="DN5" s="1098"/>
      <c r="DO5" s="1098"/>
      <c r="DP5" s="1099"/>
      <c r="DQ5" s="1000" t="s">
        <v>364</v>
      </c>
      <c r="DR5" s="1001"/>
      <c r="DS5" s="1001"/>
      <c r="DT5" s="1001"/>
      <c r="DU5" s="1002"/>
      <c r="DV5" s="1000" t="s">
        <v>355</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365</v>
      </c>
      <c r="C7" s="1050"/>
      <c r="D7" s="1050"/>
      <c r="E7" s="1050"/>
      <c r="F7" s="1050"/>
      <c r="G7" s="1050"/>
      <c r="H7" s="1050"/>
      <c r="I7" s="1050"/>
      <c r="J7" s="1050"/>
      <c r="K7" s="1050"/>
      <c r="L7" s="1050"/>
      <c r="M7" s="1050"/>
      <c r="N7" s="1050"/>
      <c r="O7" s="1050"/>
      <c r="P7" s="1051"/>
      <c r="Q7" s="1103">
        <v>10208</v>
      </c>
      <c r="R7" s="1104"/>
      <c r="S7" s="1104"/>
      <c r="T7" s="1104"/>
      <c r="U7" s="1104"/>
      <c r="V7" s="1104">
        <v>10178</v>
      </c>
      <c r="W7" s="1104"/>
      <c r="X7" s="1104"/>
      <c r="Y7" s="1104"/>
      <c r="Z7" s="1104"/>
      <c r="AA7" s="1104">
        <v>30</v>
      </c>
      <c r="AB7" s="1104"/>
      <c r="AC7" s="1104"/>
      <c r="AD7" s="1104"/>
      <c r="AE7" s="1105"/>
      <c r="AF7" s="1106">
        <v>30</v>
      </c>
      <c r="AG7" s="1107"/>
      <c r="AH7" s="1107"/>
      <c r="AI7" s="1107"/>
      <c r="AJ7" s="1108"/>
      <c r="AK7" s="1090">
        <v>5</v>
      </c>
      <c r="AL7" s="1091"/>
      <c r="AM7" s="1091"/>
      <c r="AN7" s="1091"/>
      <c r="AO7" s="1091"/>
      <c r="AP7" s="1091">
        <v>8996</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c r="BT7" s="1095"/>
      <c r="BU7" s="1095"/>
      <c r="BV7" s="1095"/>
      <c r="BW7" s="1095"/>
      <c r="BX7" s="1095"/>
      <c r="BY7" s="1095"/>
      <c r="BZ7" s="1095"/>
      <c r="CA7" s="1095"/>
      <c r="CB7" s="1095"/>
      <c r="CC7" s="1095"/>
      <c r="CD7" s="1095"/>
      <c r="CE7" s="1095"/>
      <c r="CF7" s="1095"/>
      <c r="CG7" s="1096"/>
      <c r="CH7" s="1087"/>
      <c r="CI7" s="1088"/>
      <c r="CJ7" s="1088"/>
      <c r="CK7" s="1088"/>
      <c r="CL7" s="1089"/>
      <c r="CM7" s="1087"/>
      <c r="CN7" s="1088"/>
      <c r="CO7" s="1088"/>
      <c r="CP7" s="1088"/>
      <c r="CQ7" s="1089"/>
      <c r="CR7" s="1087"/>
      <c r="CS7" s="1088"/>
      <c r="CT7" s="1088"/>
      <c r="CU7" s="1088"/>
      <c r="CV7" s="1089"/>
      <c r="CW7" s="1087"/>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114"/>
      <c r="DW7" s="1115"/>
      <c r="DX7" s="1115"/>
      <c r="DY7" s="1115"/>
      <c r="DZ7" s="1116"/>
      <c r="EA7" s="207"/>
    </row>
    <row r="8" spans="1:131" s="208" customFormat="1" ht="26.25" customHeight="1">
      <c r="A8" s="214">
        <v>2</v>
      </c>
      <c r="B8" s="1030"/>
      <c r="C8" s="1031"/>
      <c r="D8" s="1031"/>
      <c r="E8" s="1031"/>
      <c r="F8" s="1031"/>
      <c r="G8" s="1031"/>
      <c r="H8" s="1031"/>
      <c r="I8" s="1031"/>
      <c r="J8" s="1031"/>
      <c r="K8" s="1031"/>
      <c r="L8" s="1031"/>
      <c r="M8" s="1031"/>
      <c r="N8" s="1031"/>
      <c r="O8" s="1031"/>
      <c r="P8" s="1032"/>
      <c r="Q8" s="1042"/>
      <c r="R8" s="1043"/>
      <c r="S8" s="1043"/>
      <c r="T8" s="1043"/>
      <c r="U8" s="1043"/>
      <c r="V8" s="1043"/>
      <c r="W8" s="1043"/>
      <c r="X8" s="1043"/>
      <c r="Y8" s="1043"/>
      <c r="Z8" s="1043"/>
      <c r="AA8" s="1043"/>
      <c r="AB8" s="1043"/>
      <c r="AC8" s="1043"/>
      <c r="AD8" s="1043"/>
      <c r="AE8" s="1044"/>
      <c r="AF8" s="1036"/>
      <c r="AG8" s="1037"/>
      <c r="AH8" s="1037"/>
      <c r="AI8" s="1037"/>
      <c r="AJ8" s="1038"/>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c r="A9" s="214">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366</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367</v>
      </c>
      <c r="B23" s="943" t="s">
        <v>368</v>
      </c>
      <c r="C23" s="944"/>
      <c r="D23" s="944"/>
      <c r="E23" s="944"/>
      <c r="F23" s="944"/>
      <c r="G23" s="944"/>
      <c r="H23" s="944"/>
      <c r="I23" s="944"/>
      <c r="J23" s="944"/>
      <c r="K23" s="944"/>
      <c r="L23" s="944"/>
      <c r="M23" s="944"/>
      <c r="N23" s="944"/>
      <c r="O23" s="944"/>
      <c r="P23" s="945"/>
      <c r="Q23" s="1067">
        <v>10172</v>
      </c>
      <c r="R23" s="1068"/>
      <c r="S23" s="1068"/>
      <c r="T23" s="1068"/>
      <c r="U23" s="1068"/>
      <c r="V23" s="1068">
        <v>10142</v>
      </c>
      <c r="W23" s="1068"/>
      <c r="X23" s="1068"/>
      <c r="Y23" s="1068"/>
      <c r="Z23" s="1068"/>
      <c r="AA23" s="1068">
        <v>30</v>
      </c>
      <c r="AB23" s="1068"/>
      <c r="AC23" s="1068"/>
      <c r="AD23" s="1068"/>
      <c r="AE23" s="1069"/>
      <c r="AF23" s="1070">
        <v>30</v>
      </c>
      <c r="AG23" s="1068"/>
      <c r="AH23" s="1068"/>
      <c r="AI23" s="1068"/>
      <c r="AJ23" s="1071"/>
      <c r="AK23" s="1072"/>
      <c r="AL23" s="1073"/>
      <c r="AM23" s="1073"/>
      <c r="AN23" s="1073"/>
      <c r="AO23" s="1073"/>
      <c r="AP23" s="1068">
        <v>8996</v>
      </c>
      <c r="AQ23" s="1068"/>
      <c r="AR23" s="1068"/>
      <c r="AS23" s="1068"/>
      <c r="AT23" s="1068"/>
      <c r="AU23" s="1074"/>
      <c r="AV23" s="1074"/>
      <c r="AW23" s="1074"/>
      <c r="AX23" s="1074"/>
      <c r="AY23" s="1075"/>
      <c r="AZ23" s="1064" t="s">
        <v>112</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369</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370</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348</v>
      </c>
      <c r="B26" s="995"/>
      <c r="C26" s="995"/>
      <c r="D26" s="995"/>
      <c r="E26" s="995"/>
      <c r="F26" s="995"/>
      <c r="G26" s="995"/>
      <c r="H26" s="995"/>
      <c r="I26" s="995"/>
      <c r="J26" s="995"/>
      <c r="K26" s="995"/>
      <c r="L26" s="995"/>
      <c r="M26" s="995"/>
      <c r="N26" s="995"/>
      <c r="O26" s="995"/>
      <c r="P26" s="996"/>
      <c r="Q26" s="1000" t="s">
        <v>371</v>
      </c>
      <c r="R26" s="1001"/>
      <c r="S26" s="1001"/>
      <c r="T26" s="1001"/>
      <c r="U26" s="1002"/>
      <c r="V26" s="1000" t="s">
        <v>372</v>
      </c>
      <c r="W26" s="1001"/>
      <c r="X26" s="1001"/>
      <c r="Y26" s="1001"/>
      <c r="Z26" s="1002"/>
      <c r="AA26" s="1000" t="s">
        <v>373</v>
      </c>
      <c r="AB26" s="1001"/>
      <c r="AC26" s="1001"/>
      <c r="AD26" s="1001"/>
      <c r="AE26" s="1001"/>
      <c r="AF26" s="1058" t="s">
        <v>374</v>
      </c>
      <c r="AG26" s="1007"/>
      <c r="AH26" s="1007"/>
      <c r="AI26" s="1007"/>
      <c r="AJ26" s="1059"/>
      <c r="AK26" s="1001" t="s">
        <v>375</v>
      </c>
      <c r="AL26" s="1001"/>
      <c r="AM26" s="1001"/>
      <c r="AN26" s="1001"/>
      <c r="AO26" s="1002"/>
      <c r="AP26" s="1000" t="s">
        <v>376</v>
      </c>
      <c r="AQ26" s="1001"/>
      <c r="AR26" s="1001"/>
      <c r="AS26" s="1001"/>
      <c r="AT26" s="1002"/>
      <c r="AU26" s="1000" t="s">
        <v>377</v>
      </c>
      <c r="AV26" s="1001"/>
      <c r="AW26" s="1001"/>
      <c r="AX26" s="1001"/>
      <c r="AY26" s="1002"/>
      <c r="AZ26" s="1000" t="s">
        <v>378</v>
      </c>
      <c r="BA26" s="1001"/>
      <c r="BB26" s="1001"/>
      <c r="BC26" s="1001"/>
      <c r="BD26" s="1002"/>
      <c r="BE26" s="1000" t="s">
        <v>355</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379</v>
      </c>
      <c r="C28" s="1050"/>
      <c r="D28" s="1050"/>
      <c r="E28" s="1050"/>
      <c r="F28" s="1050"/>
      <c r="G28" s="1050"/>
      <c r="H28" s="1050"/>
      <c r="I28" s="1050"/>
      <c r="J28" s="1050"/>
      <c r="K28" s="1050"/>
      <c r="L28" s="1050"/>
      <c r="M28" s="1050"/>
      <c r="N28" s="1050"/>
      <c r="O28" s="1050"/>
      <c r="P28" s="1051"/>
      <c r="Q28" s="1052">
        <v>1637</v>
      </c>
      <c r="R28" s="1053"/>
      <c r="S28" s="1053"/>
      <c r="T28" s="1053"/>
      <c r="U28" s="1053"/>
      <c r="V28" s="1053">
        <v>1637</v>
      </c>
      <c r="W28" s="1053"/>
      <c r="X28" s="1053"/>
      <c r="Y28" s="1053"/>
      <c r="Z28" s="1053"/>
      <c r="AA28" s="1053">
        <v>0</v>
      </c>
      <c r="AB28" s="1053"/>
      <c r="AC28" s="1053"/>
      <c r="AD28" s="1053"/>
      <c r="AE28" s="1054"/>
      <c r="AF28" s="1055">
        <v>0</v>
      </c>
      <c r="AG28" s="1053"/>
      <c r="AH28" s="1053"/>
      <c r="AI28" s="1053"/>
      <c r="AJ28" s="1056"/>
      <c r="AK28" s="1057">
        <v>212</v>
      </c>
      <c r="AL28" s="1045"/>
      <c r="AM28" s="1045"/>
      <c r="AN28" s="1045"/>
      <c r="AO28" s="1045"/>
      <c r="AP28" s="1045" t="s">
        <v>530</v>
      </c>
      <c r="AQ28" s="1045"/>
      <c r="AR28" s="1045"/>
      <c r="AS28" s="1045"/>
      <c r="AT28" s="1045"/>
      <c r="AU28" s="1045" t="s">
        <v>531</v>
      </c>
      <c r="AV28" s="1045"/>
      <c r="AW28" s="1045"/>
      <c r="AX28" s="1045"/>
      <c r="AY28" s="1045"/>
      <c r="AZ28" s="1046" t="s">
        <v>529</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0" t="s">
        <v>380</v>
      </c>
      <c r="C29" s="1031"/>
      <c r="D29" s="1031"/>
      <c r="E29" s="1031"/>
      <c r="F29" s="1031"/>
      <c r="G29" s="1031"/>
      <c r="H29" s="1031"/>
      <c r="I29" s="1031"/>
      <c r="J29" s="1031"/>
      <c r="K29" s="1031"/>
      <c r="L29" s="1031"/>
      <c r="M29" s="1031"/>
      <c r="N29" s="1031"/>
      <c r="O29" s="1031"/>
      <c r="P29" s="1032"/>
      <c r="Q29" s="1042">
        <v>870</v>
      </c>
      <c r="R29" s="1043"/>
      <c r="S29" s="1043"/>
      <c r="T29" s="1043"/>
      <c r="U29" s="1043"/>
      <c r="V29" s="1043">
        <v>840</v>
      </c>
      <c r="W29" s="1043"/>
      <c r="X29" s="1043"/>
      <c r="Y29" s="1043"/>
      <c r="Z29" s="1043"/>
      <c r="AA29" s="1043">
        <v>30</v>
      </c>
      <c r="AB29" s="1043"/>
      <c r="AC29" s="1043"/>
      <c r="AD29" s="1043"/>
      <c r="AE29" s="1044"/>
      <c r="AF29" s="1036">
        <v>30</v>
      </c>
      <c r="AG29" s="1037"/>
      <c r="AH29" s="1037"/>
      <c r="AI29" s="1037"/>
      <c r="AJ29" s="1038"/>
      <c r="AK29" s="979">
        <v>141</v>
      </c>
      <c r="AL29" s="970"/>
      <c r="AM29" s="970"/>
      <c r="AN29" s="970"/>
      <c r="AO29" s="970"/>
      <c r="AP29" s="970" t="s">
        <v>530</v>
      </c>
      <c r="AQ29" s="970"/>
      <c r="AR29" s="970"/>
      <c r="AS29" s="970"/>
      <c r="AT29" s="970"/>
      <c r="AU29" s="970" t="s">
        <v>529</v>
      </c>
      <c r="AV29" s="970"/>
      <c r="AW29" s="970"/>
      <c r="AX29" s="970"/>
      <c r="AY29" s="970"/>
      <c r="AZ29" s="1041" t="s">
        <v>530</v>
      </c>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0" t="s">
        <v>381</v>
      </c>
      <c r="C30" s="1031"/>
      <c r="D30" s="1031"/>
      <c r="E30" s="1031"/>
      <c r="F30" s="1031"/>
      <c r="G30" s="1031"/>
      <c r="H30" s="1031"/>
      <c r="I30" s="1031"/>
      <c r="J30" s="1031"/>
      <c r="K30" s="1031"/>
      <c r="L30" s="1031"/>
      <c r="M30" s="1031"/>
      <c r="N30" s="1031"/>
      <c r="O30" s="1031"/>
      <c r="P30" s="1032"/>
      <c r="Q30" s="1042">
        <v>222</v>
      </c>
      <c r="R30" s="1043"/>
      <c r="S30" s="1043"/>
      <c r="T30" s="1043"/>
      <c r="U30" s="1043"/>
      <c r="V30" s="1043">
        <v>222</v>
      </c>
      <c r="W30" s="1043"/>
      <c r="X30" s="1043"/>
      <c r="Y30" s="1043"/>
      <c r="Z30" s="1043"/>
      <c r="AA30" s="1043">
        <v>1</v>
      </c>
      <c r="AB30" s="1043"/>
      <c r="AC30" s="1043"/>
      <c r="AD30" s="1043"/>
      <c r="AE30" s="1044"/>
      <c r="AF30" s="1036">
        <v>1</v>
      </c>
      <c r="AG30" s="1037"/>
      <c r="AH30" s="1037"/>
      <c r="AI30" s="1037"/>
      <c r="AJ30" s="1038"/>
      <c r="AK30" s="979">
        <v>141</v>
      </c>
      <c r="AL30" s="970"/>
      <c r="AM30" s="970"/>
      <c r="AN30" s="970"/>
      <c r="AO30" s="970"/>
      <c r="AP30" s="970" t="s">
        <v>529</v>
      </c>
      <c r="AQ30" s="970"/>
      <c r="AR30" s="970"/>
      <c r="AS30" s="970"/>
      <c r="AT30" s="970"/>
      <c r="AU30" s="970" t="s">
        <v>530</v>
      </c>
      <c r="AV30" s="970"/>
      <c r="AW30" s="970"/>
      <c r="AX30" s="970"/>
      <c r="AY30" s="970"/>
      <c r="AZ30" s="1041" t="s">
        <v>529</v>
      </c>
      <c r="BA30" s="1041"/>
      <c r="BB30" s="1041"/>
      <c r="BC30" s="1041"/>
      <c r="BD30" s="1041"/>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0" t="s">
        <v>382</v>
      </c>
      <c r="C31" s="1031"/>
      <c r="D31" s="1031"/>
      <c r="E31" s="1031"/>
      <c r="F31" s="1031"/>
      <c r="G31" s="1031"/>
      <c r="H31" s="1031"/>
      <c r="I31" s="1031"/>
      <c r="J31" s="1031"/>
      <c r="K31" s="1031"/>
      <c r="L31" s="1031"/>
      <c r="M31" s="1031"/>
      <c r="N31" s="1031"/>
      <c r="O31" s="1031"/>
      <c r="P31" s="1032"/>
      <c r="Q31" s="1042">
        <v>406</v>
      </c>
      <c r="R31" s="1043"/>
      <c r="S31" s="1043"/>
      <c r="T31" s="1043"/>
      <c r="U31" s="1043"/>
      <c r="V31" s="1043">
        <v>395</v>
      </c>
      <c r="W31" s="1043"/>
      <c r="X31" s="1043"/>
      <c r="Y31" s="1043"/>
      <c r="Z31" s="1043"/>
      <c r="AA31" s="1043">
        <v>11</v>
      </c>
      <c r="AB31" s="1043"/>
      <c r="AC31" s="1043"/>
      <c r="AD31" s="1043"/>
      <c r="AE31" s="1044"/>
      <c r="AF31" s="1036" t="s">
        <v>112</v>
      </c>
      <c r="AG31" s="1037"/>
      <c r="AH31" s="1037"/>
      <c r="AI31" s="1037"/>
      <c r="AJ31" s="1038"/>
      <c r="AK31" s="979">
        <v>24</v>
      </c>
      <c r="AL31" s="970"/>
      <c r="AM31" s="970"/>
      <c r="AN31" s="970"/>
      <c r="AO31" s="970"/>
      <c r="AP31" s="970">
        <v>1773</v>
      </c>
      <c r="AQ31" s="970"/>
      <c r="AR31" s="970"/>
      <c r="AS31" s="970"/>
      <c r="AT31" s="970"/>
      <c r="AU31" s="970">
        <v>312</v>
      </c>
      <c r="AV31" s="970"/>
      <c r="AW31" s="970"/>
      <c r="AX31" s="970"/>
      <c r="AY31" s="970"/>
      <c r="AZ31" s="1041" t="s">
        <v>529</v>
      </c>
      <c r="BA31" s="1041"/>
      <c r="BB31" s="1041"/>
      <c r="BC31" s="1041"/>
      <c r="BD31" s="1041"/>
      <c r="BE31" s="1025" t="s">
        <v>383</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0"/>
      <c r="C32" s="1031"/>
      <c r="D32" s="1031"/>
      <c r="E32" s="1031"/>
      <c r="F32" s="1031"/>
      <c r="G32" s="1031"/>
      <c r="H32" s="1031"/>
      <c r="I32" s="1031"/>
      <c r="J32" s="1031"/>
      <c r="K32" s="1031"/>
      <c r="L32" s="1031"/>
      <c r="M32" s="1031"/>
      <c r="N32" s="1031"/>
      <c r="O32" s="1031"/>
      <c r="P32" s="1032"/>
      <c r="Q32" s="1042"/>
      <c r="R32" s="1043"/>
      <c r="S32" s="1043"/>
      <c r="T32" s="1043"/>
      <c r="U32" s="1043"/>
      <c r="V32" s="1043"/>
      <c r="W32" s="1043"/>
      <c r="X32" s="1043"/>
      <c r="Y32" s="1043"/>
      <c r="Z32" s="1043"/>
      <c r="AA32" s="1043"/>
      <c r="AB32" s="1043"/>
      <c r="AC32" s="1043"/>
      <c r="AD32" s="1043"/>
      <c r="AE32" s="1044"/>
      <c r="AF32" s="1036"/>
      <c r="AG32" s="1037"/>
      <c r="AH32" s="1037"/>
      <c r="AI32" s="1037"/>
      <c r="AJ32" s="1038"/>
      <c r="AK32" s="979"/>
      <c r="AL32" s="970"/>
      <c r="AM32" s="970"/>
      <c r="AN32" s="970"/>
      <c r="AO32" s="970"/>
      <c r="AP32" s="970"/>
      <c r="AQ32" s="970"/>
      <c r="AR32" s="970"/>
      <c r="AS32" s="970"/>
      <c r="AT32" s="970"/>
      <c r="AU32" s="970"/>
      <c r="AV32" s="970"/>
      <c r="AW32" s="970"/>
      <c r="AX32" s="970"/>
      <c r="AY32" s="970"/>
      <c r="AZ32" s="1041"/>
      <c r="BA32" s="1041"/>
      <c r="BB32" s="1041"/>
      <c r="BC32" s="1041"/>
      <c r="BD32" s="1041"/>
      <c r="BE32" s="1025"/>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0"/>
      <c r="C33" s="1031"/>
      <c r="D33" s="1031"/>
      <c r="E33" s="1031"/>
      <c r="F33" s="1031"/>
      <c r="G33" s="1031"/>
      <c r="H33" s="1031"/>
      <c r="I33" s="1031"/>
      <c r="J33" s="1031"/>
      <c r="K33" s="1031"/>
      <c r="L33" s="1031"/>
      <c r="M33" s="1031"/>
      <c r="N33" s="1031"/>
      <c r="O33" s="1031"/>
      <c r="P33" s="1032"/>
      <c r="Q33" s="1042"/>
      <c r="R33" s="1043"/>
      <c r="S33" s="1043"/>
      <c r="T33" s="1043"/>
      <c r="U33" s="1043"/>
      <c r="V33" s="1043"/>
      <c r="W33" s="1043"/>
      <c r="X33" s="1043"/>
      <c r="Y33" s="1043"/>
      <c r="Z33" s="1043"/>
      <c r="AA33" s="1043"/>
      <c r="AB33" s="1043"/>
      <c r="AC33" s="1043"/>
      <c r="AD33" s="1043"/>
      <c r="AE33" s="1044"/>
      <c r="AF33" s="1036"/>
      <c r="AG33" s="1037"/>
      <c r="AH33" s="1037"/>
      <c r="AI33" s="1037"/>
      <c r="AJ33" s="1038"/>
      <c r="AK33" s="979"/>
      <c r="AL33" s="970"/>
      <c r="AM33" s="970"/>
      <c r="AN33" s="970"/>
      <c r="AO33" s="970"/>
      <c r="AP33" s="970"/>
      <c r="AQ33" s="970"/>
      <c r="AR33" s="970"/>
      <c r="AS33" s="970"/>
      <c r="AT33" s="970"/>
      <c r="AU33" s="970"/>
      <c r="AV33" s="970"/>
      <c r="AW33" s="970"/>
      <c r="AX33" s="970"/>
      <c r="AY33" s="970"/>
      <c r="AZ33" s="1041"/>
      <c r="BA33" s="1041"/>
      <c r="BB33" s="1041"/>
      <c r="BC33" s="1041"/>
      <c r="BD33" s="1041"/>
      <c r="BE33" s="1025"/>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0"/>
      <c r="C34" s="1031"/>
      <c r="D34" s="1031"/>
      <c r="E34" s="1031"/>
      <c r="F34" s="1031"/>
      <c r="G34" s="1031"/>
      <c r="H34" s="1031"/>
      <c r="I34" s="1031"/>
      <c r="J34" s="1031"/>
      <c r="K34" s="1031"/>
      <c r="L34" s="1031"/>
      <c r="M34" s="1031"/>
      <c r="N34" s="1031"/>
      <c r="O34" s="1031"/>
      <c r="P34" s="1032"/>
      <c r="Q34" s="1042"/>
      <c r="R34" s="1043"/>
      <c r="S34" s="1043"/>
      <c r="T34" s="1043"/>
      <c r="U34" s="1043"/>
      <c r="V34" s="1043"/>
      <c r="W34" s="1043"/>
      <c r="X34" s="1043"/>
      <c r="Y34" s="1043"/>
      <c r="Z34" s="1043"/>
      <c r="AA34" s="1043"/>
      <c r="AB34" s="1043"/>
      <c r="AC34" s="1043"/>
      <c r="AD34" s="1043"/>
      <c r="AE34" s="1044"/>
      <c r="AF34" s="1036"/>
      <c r="AG34" s="1037"/>
      <c r="AH34" s="1037"/>
      <c r="AI34" s="1037"/>
      <c r="AJ34" s="1038"/>
      <c r="AK34" s="979"/>
      <c r="AL34" s="970"/>
      <c r="AM34" s="970"/>
      <c r="AN34" s="970"/>
      <c r="AO34" s="970"/>
      <c r="AP34" s="970"/>
      <c r="AQ34" s="970"/>
      <c r="AR34" s="970"/>
      <c r="AS34" s="970"/>
      <c r="AT34" s="970"/>
      <c r="AU34" s="970"/>
      <c r="AV34" s="970"/>
      <c r="AW34" s="970"/>
      <c r="AX34" s="970"/>
      <c r="AY34" s="970"/>
      <c r="AZ34" s="1041"/>
      <c r="BA34" s="1041"/>
      <c r="BB34" s="1041"/>
      <c r="BC34" s="1041"/>
      <c r="BD34" s="1041"/>
      <c r="BE34" s="1025"/>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9"/>
      <c r="AL35" s="970"/>
      <c r="AM35" s="970"/>
      <c r="AN35" s="970"/>
      <c r="AO35" s="970"/>
      <c r="AP35" s="970"/>
      <c r="AQ35" s="970"/>
      <c r="AR35" s="970"/>
      <c r="AS35" s="970"/>
      <c r="AT35" s="970"/>
      <c r="AU35" s="970"/>
      <c r="AV35" s="970"/>
      <c r="AW35" s="970"/>
      <c r="AX35" s="970"/>
      <c r="AY35" s="970"/>
      <c r="AZ35" s="1041"/>
      <c r="BA35" s="1041"/>
      <c r="BB35" s="1041"/>
      <c r="BC35" s="1041"/>
      <c r="BD35" s="1041"/>
      <c r="BE35" s="1025"/>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384</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367</v>
      </c>
      <c r="B63" s="943" t="s">
        <v>385</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31</v>
      </c>
      <c r="AG63" s="958"/>
      <c r="AH63" s="958"/>
      <c r="AI63" s="958"/>
      <c r="AJ63" s="1023"/>
      <c r="AK63" s="1024"/>
      <c r="AL63" s="962"/>
      <c r="AM63" s="962"/>
      <c r="AN63" s="962"/>
      <c r="AO63" s="962"/>
      <c r="AP63" s="958"/>
      <c r="AQ63" s="958"/>
      <c r="AR63" s="958"/>
      <c r="AS63" s="958"/>
      <c r="AT63" s="958"/>
      <c r="AU63" s="958"/>
      <c r="AV63" s="958"/>
      <c r="AW63" s="958"/>
      <c r="AX63" s="958"/>
      <c r="AY63" s="958"/>
      <c r="AZ63" s="1018"/>
      <c r="BA63" s="1018"/>
      <c r="BB63" s="1018"/>
      <c r="BC63" s="1018"/>
      <c r="BD63" s="1018"/>
      <c r="BE63" s="959"/>
      <c r="BF63" s="959"/>
      <c r="BG63" s="959"/>
      <c r="BH63" s="959"/>
      <c r="BI63" s="960"/>
      <c r="BJ63" s="1019" t="s">
        <v>112</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387</v>
      </c>
      <c r="B66" s="995"/>
      <c r="C66" s="995"/>
      <c r="D66" s="995"/>
      <c r="E66" s="995"/>
      <c r="F66" s="995"/>
      <c r="G66" s="995"/>
      <c r="H66" s="995"/>
      <c r="I66" s="995"/>
      <c r="J66" s="995"/>
      <c r="K66" s="995"/>
      <c r="L66" s="995"/>
      <c r="M66" s="995"/>
      <c r="N66" s="995"/>
      <c r="O66" s="995"/>
      <c r="P66" s="996"/>
      <c r="Q66" s="1000" t="s">
        <v>371</v>
      </c>
      <c r="R66" s="1001"/>
      <c r="S66" s="1001"/>
      <c r="T66" s="1001"/>
      <c r="U66" s="1002"/>
      <c r="V66" s="1000" t="s">
        <v>372</v>
      </c>
      <c r="W66" s="1001"/>
      <c r="X66" s="1001"/>
      <c r="Y66" s="1001"/>
      <c r="Z66" s="1002"/>
      <c r="AA66" s="1000" t="s">
        <v>373</v>
      </c>
      <c r="AB66" s="1001"/>
      <c r="AC66" s="1001"/>
      <c r="AD66" s="1001"/>
      <c r="AE66" s="1002"/>
      <c r="AF66" s="1006" t="s">
        <v>374</v>
      </c>
      <c r="AG66" s="1007"/>
      <c r="AH66" s="1007"/>
      <c r="AI66" s="1007"/>
      <c r="AJ66" s="1008"/>
      <c r="AK66" s="1000" t="s">
        <v>375</v>
      </c>
      <c r="AL66" s="995"/>
      <c r="AM66" s="995"/>
      <c r="AN66" s="995"/>
      <c r="AO66" s="996"/>
      <c r="AP66" s="1000" t="s">
        <v>376</v>
      </c>
      <c r="AQ66" s="1001"/>
      <c r="AR66" s="1001"/>
      <c r="AS66" s="1001"/>
      <c r="AT66" s="1002"/>
      <c r="AU66" s="1000" t="s">
        <v>388</v>
      </c>
      <c r="AV66" s="1001"/>
      <c r="AW66" s="1001"/>
      <c r="AX66" s="1001"/>
      <c r="AY66" s="1002"/>
      <c r="AZ66" s="1000" t="s">
        <v>355</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532</v>
      </c>
      <c r="C68" s="985"/>
      <c r="D68" s="985"/>
      <c r="E68" s="985"/>
      <c r="F68" s="985"/>
      <c r="G68" s="985"/>
      <c r="H68" s="985"/>
      <c r="I68" s="985"/>
      <c r="J68" s="985"/>
      <c r="K68" s="985"/>
      <c r="L68" s="985"/>
      <c r="M68" s="985"/>
      <c r="N68" s="985"/>
      <c r="O68" s="985"/>
      <c r="P68" s="986"/>
      <c r="Q68" s="987">
        <v>666</v>
      </c>
      <c r="R68" s="981"/>
      <c r="S68" s="981"/>
      <c r="T68" s="981"/>
      <c r="U68" s="981"/>
      <c r="V68" s="981">
        <v>642</v>
      </c>
      <c r="W68" s="981"/>
      <c r="X68" s="981"/>
      <c r="Y68" s="981"/>
      <c r="Z68" s="981"/>
      <c r="AA68" s="981">
        <v>23</v>
      </c>
      <c r="AB68" s="981"/>
      <c r="AC68" s="981"/>
      <c r="AD68" s="981"/>
      <c r="AE68" s="981"/>
      <c r="AF68" s="981">
        <v>23</v>
      </c>
      <c r="AG68" s="981"/>
      <c r="AH68" s="981"/>
      <c r="AI68" s="981"/>
      <c r="AJ68" s="981"/>
      <c r="AK68" s="981" t="s">
        <v>533</v>
      </c>
      <c r="AL68" s="981"/>
      <c r="AM68" s="981"/>
      <c r="AN68" s="981"/>
      <c r="AO68" s="981"/>
      <c r="AP68" s="981">
        <v>1380</v>
      </c>
      <c r="AQ68" s="981"/>
      <c r="AR68" s="981"/>
      <c r="AS68" s="981"/>
      <c r="AT68" s="981"/>
      <c r="AU68" s="981">
        <v>408</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536</v>
      </c>
      <c r="C69" s="974"/>
      <c r="D69" s="974"/>
      <c r="E69" s="974"/>
      <c r="F69" s="974"/>
      <c r="G69" s="974"/>
      <c r="H69" s="974"/>
      <c r="I69" s="974"/>
      <c r="J69" s="974"/>
      <c r="K69" s="974"/>
      <c r="L69" s="974"/>
      <c r="M69" s="974"/>
      <c r="N69" s="974"/>
      <c r="O69" s="974"/>
      <c r="P69" s="975"/>
      <c r="Q69" s="976">
        <v>1004</v>
      </c>
      <c r="R69" s="970"/>
      <c r="S69" s="970"/>
      <c r="T69" s="970"/>
      <c r="U69" s="970"/>
      <c r="V69" s="970">
        <v>983</v>
      </c>
      <c r="W69" s="970"/>
      <c r="X69" s="970"/>
      <c r="Y69" s="970"/>
      <c r="Z69" s="970"/>
      <c r="AA69" s="970">
        <v>21</v>
      </c>
      <c r="AB69" s="970"/>
      <c r="AC69" s="970"/>
      <c r="AD69" s="970"/>
      <c r="AE69" s="970"/>
      <c r="AF69" s="970">
        <v>21</v>
      </c>
      <c r="AG69" s="970"/>
      <c r="AH69" s="970"/>
      <c r="AI69" s="970"/>
      <c r="AJ69" s="970"/>
      <c r="AK69" s="970" t="s">
        <v>533</v>
      </c>
      <c r="AL69" s="970"/>
      <c r="AM69" s="970"/>
      <c r="AN69" s="970"/>
      <c r="AO69" s="970"/>
      <c r="AP69" s="970" t="s">
        <v>533</v>
      </c>
      <c r="AQ69" s="970"/>
      <c r="AR69" s="970"/>
      <c r="AS69" s="970"/>
      <c r="AT69" s="970"/>
      <c r="AU69" s="970" t="s">
        <v>533</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540</v>
      </c>
      <c r="C70" s="974"/>
      <c r="D70" s="974"/>
      <c r="E70" s="974"/>
      <c r="F70" s="974"/>
      <c r="G70" s="974"/>
      <c r="H70" s="974"/>
      <c r="I70" s="974"/>
      <c r="J70" s="974"/>
      <c r="K70" s="974"/>
      <c r="L70" s="974"/>
      <c r="M70" s="974"/>
      <c r="N70" s="974"/>
      <c r="O70" s="974"/>
      <c r="P70" s="975"/>
      <c r="Q70" s="976">
        <v>169</v>
      </c>
      <c r="R70" s="970"/>
      <c r="S70" s="970"/>
      <c r="T70" s="970"/>
      <c r="U70" s="970"/>
      <c r="V70" s="970">
        <v>81</v>
      </c>
      <c r="W70" s="970"/>
      <c r="X70" s="970"/>
      <c r="Y70" s="970"/>
      <c r="Z70" s="970"/>
      <c r="AA70" s="970">
        <v>131</v>
      </c>
      <c r="AB70" s="970"/>
      <c r="AC70" s="970"/>
      <c r="AD70" s="970"/>
      <c r="AE70" s="970"/>
      <c r="AF70" s="970">
        <v>131</v>
      </c>
      <c r="AG70" s="970"/>
      <c r="AH70" s="970"/>
      <c r="AI70" s="970"/>
      <c r="AJ70" s="970"/>
      <c r="AK70" s="970" t="s">
        <v>535</v>
      </c>
      <c r="AL70" s="970"/>
      <c r="AM70" s="970"/>
      <c r="AN70" s="970"/>
      <c r="AO70" s="970"/>
      <c r="AP70" s="970" t="s">
        <v>535</v>
      </c>
      <c r="AQ70" s="970"/>
      <c r="AR70" s="970"/>
      <c r="AS70" s="970"/>
      <c r="AT70" s="970"/>
      <c r="AU70" s="970" t="s">
        <v>535</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534</v>
      </c>
      <c r="C71" s="974"/>
      <c r="D71" s="974"/>
      <c r="E71" s="974"/>
      <c r="F71" s="974"/>
      <c r="G71" s="974"/>
      <c r="H71" s="974"/>
      <c r="I71" s="974"/>
      <c r="J71" s="974"/>
      <c r="K71" s="974"/>
      <c r="L71" s="974"/>
      <c r="M71" s="974"/>
      <c r="N71" s="974"/>
      <c r="O71" s="974"/>
      <c r="P71" s="975"/>
      <c r="Q71" s="976">
        <v>4927</v>
      </c>
      <c r="R71" s="970"/>
      <c r="S71" s="970"/>
      <c r="T71" s="970"/>
      <c r="U71" s="970"/>
      <c r="V71" s="970">
        <v>4761</v>
      </c>
      <c r="W71" s="970"/>
      <c r="X71" s="970"/>
      <c r="Y71" s="970"/>
      <c r="Z71" s="970"/>
      <c r="AA71" s="970">
        <v>166</v>
      </c>
      <c r="AB71" s="970"/>
      <c r="AC71" s="970"/>
      <c r="AD71" s="970"/>
      <c r="AE71" s="970"/>
      <c r="AF71" s="970">
        <v>166</v>
      </c>
      <c r="AG71" s="970"/>
      <c r="AH71" s="970"/>
      <c r="AI71" s="970"/>
      <c r="AJ71" s="970"/>
      <c r="AK71" s="970" t="s">
        <v>533</v>
      </c>
      <c r="AL71" s="970"/>
      <c r="AM71" s="970"/>
      <c r="AN71" s="970"/>
      <c r="AO71" s="970"/>
      <c r="AP71" s="970" t="s">
        <v>533</v>
      </c>
      <c r="AQ71" s="970"/>
      <c r="AR71" s="970"/>
      <c r="AS71" s="970"/>
      <c r="AT71" s="970"/>
      <c r="AU71" s="970" t="s">
        <v>533</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t="s">
        <v>537</v>
      </c>
      <c r="C72" s="974"/>
      <c r="D72" s="974"/>
      <c r="E72" s="974"/>
      <c r="F72" s="974"/>
      <c r="G72" s="974"/>
      <c r="H72" s="974"/>
      <c r="I72" s="974"/>
      <c r="J72" s="974"/>
      <c r="K72" s="974"/>
      <c r="L72" s="974"/>
      <c r="M72" s="974"/>
      <c r="N72" s="974"/>
      <c r="O72" s="974"/>
      <c r="P72" s="975"/>
      <c r="Q72" s="976">
        <v>4</v>
      </c>
      <c r="R72" s="970"/>
      <c r="S72" s="970"/>
      <c r="T72" s="970"/>
      <c r="U72" s="970"/>
      <c r="V72" s="970">
        <v>3</v>
      </c>
      <c r="W72" s="970"/>
      <c r="X72" s="970"/>
      <c r="Y72" s="970"/>
      <c r="Z72" s="970"/>
      <c r="AA72" s="970">
        <v>1</v>
      </c>
      <c r="AB72" s="970"/>
      <c r="AC72" s="970"/>
      <c r="AD72" s="970"/>
      <c r="AE72" s="970"/>
      <c r="AF72" s="970">
        <v>1</v>
      </c>
      <c r="AG72" s="970"/>
      <c r="AH72" s="970"/>
      <c r="AI72" s="970"/>
      <c r="AJ72" s="970"/>
      <c r="AK72" s="970" t="s">
        <v>533</v>
      </c>
      <c r="AL72" s="970"/>
      <c r="AM72" s="970"/>
      <c r="AN72" s="970"/>
      <c r="AO72" s="970"/>
      <c r="AP72" s="970" t="s">
        <v>533</v>
      </c>
      <c r="AQ72" s="970"/>
      <c r="AR72" s="970"/>
      <c r="AS72" s="970"/>
      <c r="AT72" s="970"/>
      <c r="AU72" s="970" t="s">
        <v>533</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t="s">
        <v>538</v>
      </c>
      <c r="C73" s="974"/>
      <c r="D73" s="974"/>
      <c r="E73" s="974"/>
      <c r="F73" s="974"/>
      <c r="G73" s="974"/>
      <c r="H73" s="974"/>
      <c r="I73" s="974"/>
      <c r="J73" s="974"/>
      <c r="K73" s="974"/>
      <c r="L73" s="974"/>
      <c r="M73" s="974"/>
      <c r="N73" s="974"/>
      <c r="O73" s="974"/>
      <c r="P73" s="975"/>
      <c r="Q73" s="977">
        <v>5132</v>
      </c>
      <c r="R73" s="978"/>
      <c r="S73" s="978"/>
      <c r="T73" s="978"/>
      <c r="U73" s="979"/>
      <c r="V73" s="980">
        <v>5056</v>
      </c>
      <c r="W73" s="978"/>
      <c r="X73" s="978"/>
      <c r="Y73" s="978"/>
      <c r="Z73" s="979"/>
      <c r="AA73" s="980">
        <v>76</v>
      </c>
      <c r="AB73" s="978"/>
      <c r="AC73" s="978"/>
      <c r="AD73" s="978"/>
      <c r="AE73" s="979"/>
      <c r="AF73" s="980">
        <v>76</v>
      </c>
      <c r="AG73" s="978"/>
      <c r="AH73" s="978"/>
      <c r="AI73" s="978"/>
      <c r="AJ73" s="979"/>
      <c r="AK73" s="980">
        <v>1017</v>
      </c>
      <c r="AL73" s="978"/>
      <c r="AM73" s="978"/>
      <c r="AN73" s="978"/>
      <c r="AO73" s="979"/>
      <c r="AP73" s="980" t="s">
        <v>535</v>
      </c>
      <c r="AQ73" s="978"/>
      <c r="AR73" s="978"/>
      <c r="AS73" s="978"/>
      <c r="AT73" s="979"/>
      <c r="AU73" s="980" t="s">
        <v>535</v>
      </c>
      <c r="AV73" s="978"/>
      <c r="AW73" s="978"/>
      <c r="AX73" s="978"/>
      <c r="AY73" s="979"/>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t="s">
        <v>539</v>
      </c>
      <c r="C74" s="974"/>
      <c r="D74" s="974"/>
      <c r="E74" s="974"/>
      <c r="F74" s="974"/>
      <c r="G74" s="974"/>
      <c r="H74" s="974"/>
      <c r="I74" s="974"/>
      <c r="J74" s="974"/>
      <c r="K74" s="974"/>
      <c r="L74" s="974"/>
      <c r="M74" s="974"/>
      <c r="N74" s="974"/>
      <c r="O74" s="974"/>
      <c r="P74" s="975"/>
      <c r="Q74" s="977">
        <v>1295268</v>
      </c>
      <c r="R74" s="978"/>
      <c r="S74" s="978"/>
      <c r="T74" s="978"/>
      <c r="U74" s="979"/>
      <c r="V74" s="980">
        <v>1252615</v>
      </c>
      <c r="W74" s="978"/>
      <c r="X74" s="978"/>
      <c r="Y74" s="978"/>
      <c r="Z74" s="979"/>
      <c r="AA74" s="980">
        <v>42653</v>
      </c>
      <c r="AB74" s="978"/>
      <c r="AC74" s="978"/>
      <c r="AD74" s="978"/>
      <c r="AE74" s="979"/>
      <c r="AF74" s="980">
        <v>42653</v>
      </c>
      <c r="AG74" s="978"/>
      <c r="AH74" s="978"/>
      <c r="AI74" s="978"/>
      <c r="AJ74" s="979"/>
      <c r="AK74" s="980">
        <v>10499</v>
      </c>
      <c r="AL74" s="978"/>
      <c r="AM74" s="978"/>
      <c r="AN74" s="978"/>
      <c r="AO74" s="979"/>
      <c r="AP74" s="980" t="s">
        <v>535</v>
      </c>
      <c r="AQ74" s="978"/>
      <c r="AR74" s="978"/>
      <c r="AS74" s="978"/>
      <c r="AT74" s="979"/>
      <c r="AU74" s="980" t="s">
        <v>535</v>
      </c>
      <c r="AV74" s="978"/>
      <c r="AW74" s="978"/>
      <c r="AX74" s="978"/>
      <c r="AY74" s="979"/>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7"/>
      <c r="R78" s="978"/>
      <c r="S78" s="978"/>
      <c r="T78" s="978"/>
      <c r="U78" s="979"/>
      <c r="V78" s="980"/>
      <c r="W78" s="978"/>
      <c r="X78" s="978"/>
      <c r="Y78" s="978"/>
      <c r="Z78" s="979"/>
      <c r="AA78" s="980"/>
      <c r="AB78" s="978"/>
      <c r="AC78" s="978"/>
      <c r="AD78" s="978"/>
      <c r="AE78" s="979"/>
      <c r="AF78" s="980"/>
      <c r="AG78" s="978"/>
      <c r="AH78" s="978"/>
      <c r="AI78" s="978"/>
      <c r="AJ78" s="979"/>
      <c r="AK78" s="980"/>
      <c r="AL78" s="978"/>
      <c r="AM78" s="978"/>
      <c r="AN78" s="978"/>
      <c r="AO78" s="979"/>
      <c r="AP78" s="980"/>
      <c r="AQ78" s="978"/>
      <c r="AR78" s="978"/>
      <c r="AS78" s="978"/>
      <c r="AT78" s="979"/>
      <c r="AU78" s="980"/>
      <c r="AV78" s="978"/>
      <c r="AW78" s="978"/>
      <c r="AX78" s="978"/>
      <c r="AY78" s="979"/>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7"/>
      <c r="R79" s="978"/>
      <c r="S79" s="978"/>
      <c r="T79" s="978"/>
      <c r="U79" s="979"/>
      <c r="V79" s="980"/>
      <c r="W79" s="978"/>
      <c r="X79" s="978"/>
      <c r="Y79" s="978"/>
      <c r="Z79" s="979"/>
      <c r="AA79" s="980"/>
      <c r="AB79" s="978"/>
      <c r="AC79" s="978"/>
      <c r="AD79" s="978"/>
      <c r="AE79" s="979"/>
      <c r="AF79" s="980"/>
      <c r="AG79" s="978"/>
      <c r="AH79" s="978"/>
      <c r="AI79" s="978"/>
      <c r="AJ79" s="979"/>
      <c r="AK79" s="980"/>
      <c r="AL79" s="978"/>
      <c r="AM79" s="978"/>
      <c r="AN79" s="978"/>
      <c r="AO79" s="979"/>
      <c r="AP79" s="980"/>
      <c r="AQ79" s="978"/>
      <c r="AR79" s="978"/>
      <c r="AS79" s="978"/>
      <c r="AT79" s="979"/>
      <c r="AU79" s="980"/>
      <c r="AV79" s="978"/>
      <c r="AW79" s="978"/>
      <c r="AX79" s="978"/>
      <c r="AY79" s="979"/>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7"/>
      <c r="R80" s="978"/>
      <c r="S80" s="978"/>
      <c r="T80" s="978"/>
      <c r="U80" s="979"/>
      <c r="V80" s="980"/>
      <c r="W80" s="978"/>
      <c r="X80" s="978"/>
      <c r="Y80" s="978"/>
      <c r="Z80" s="979"/>
      <c r="AA80" s="980"/>
      <c r="AB80" s="978"/>
      <c r="AC80" s="978"/>
      <c r="AD80" s="978"/>
      <c r="AE80" s="979"/>
      <c r="AF80" s="980"/>
      <c r="AG80" s="978"/>
      <c r="AH80" s="978"/>
      <c r="AI80" s="978"/>
      <c r="AJ80" s="979"/>
      <c r="AK80" s="980"/>
      <c r="AL80" s="978"/>
      <c r="AM80" s="978"/>
      <c r="AN80" s="978"/>
      <c r="AO80" s="979"/>
      <c r="AP80" s="980"/>
      <c r="AQ80" s="978"/>
      <c r="AR80" s="978"/>
      <c r="AS80" s="978"/>
      <c r="AT80" s="979"/>
      <c r="AU80" s="980"/>
      <c r="AV80" s="978"/>
      <c r="AW80" s="978"/>
      <c r="AX80" s="978"/>
      <c r="AY80" s="979"/>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367</v>
      </c>
      <c r="B88" s="943" t="s">
        <v>389</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43071</v>
      </c>
      <c r="AG88" s="958"/>
      <c r="AH88" s="958"/>
      <c r="AI88" s="958"/>
      <c r="AJ88" s="958"/>
      <c r="AK88" s="962"/>
      <c r="AL88" s="962"/>
      <c r="AM88" s="962"/>
      <c r="AN88" s="962"/>
      <c r="AO88" s="962"/>
      <c r="AP88" s="958">
        <v>1380</v>
      </c>
      <c r="AQ88" s="958"/>
      <c r="AR88" s="958"/>
      <c r="AS88" s="958"/>
      <c r="AT88" s="958"/>
      <c r="AU88" s="958">
        <v>530</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43" t="s">
        <v>390</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391</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392</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395</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396</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397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398</v>
      </c>
      <c r="AB109" s="893"/>
      <c r="AC109" s="893"/>
      <c r="AD109" s="893"/>
      <c r="AE109" s="894"/>
      <c r="AF109" s="895" t="s">
        <v>287</v>
      </c>
      <c r="AG109" s="893"/>
      <c r="AH109" s="893"/>
      <c r="AI109" s="893"/>
      <c r="AJ109" s="894"/>
      <c r="AK109" s="895" t="s">
        <v>286</v>
      </c>
      <c r="AL109" s="893"/>
      <c r="AM109" s="893"/>
      <c r="AN109" s="893"/>
      <c r="AO109" s="894"/>
      <c r="AP109" s="895" t="s">
        <v>399</v>
      </c>
      <c r="AQ109" s="893"/>
      <c r="AR109" s="893"/>
      <c r="AS109" s="893"/>
      <c r="AT109" s="924"/>
      <c r="AU109" s="892" t="s">
        <v>397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398</v>
      </c>
      <c r="BR109" s="893"/>
      <c r="BS109" s="893"/>
      <c r="BT109" s="893"/>
      <c r="BU109" s="894"/>
      <c r="BV109" s="895" t="s">
        <v>287</v>
      </c>
      <c r="BW109" s="893"/>
      <c r="BX109" s="893"/>
      <c r="BY109" s="893"/>
      <c r="BZ109" s="894"/>
      <c r="CA109" s="895" t="s">
        <v>286</v>
      </c>
      <c r="CB109" s="893"/>
      <c r="CC109" s="893"/>
      <c r="CD109" s="893"/>
      <c r="CE109" s="894"/>
      <c r="CF109" s="931" t="s">
        <v>399</v>
      </c>
      <c r="CG109" s="931"/>
      <c r="CH109" s="931"/>
      <c r="CI109" s="931"/>
      <c r="CJ109" s="931"/>
      <c r="CK109" s="895" t="s">
        <v>400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398</v>
      </c>
      <c r="DH109" s="893"/>
      <c r="DI109" s="893"/>
      <c r="DJ109" s="893"/>
      <c r="DK109" s="894"/>
      <c r="DL109" s="895" t="s">
        <v>287</v>
      </c>
      <c r="DM109" s="893"/>
      <c r="DN109" s="893"/>
      <c r="DO109" s="893"/>
      <c r="DP109" s="894"/>
      <c r="DQ109" s="895" t="s">
        <v>286</v>
      </c>
      <c r="DR109" s="893"/>
      <c r="DS109" s="893"/>
      <c r="DT109" s="893"/>
      <c r="DU109" s="894"/>
      <c r="DV109" s="895" t="s">
        <v>399</v>
      </c>
      <c r="DW109" s="893"/>
      <c r="DX109" s="893"/>
      <c r="DY109" s="893"/>
      <c r="DZ109" s="924"/>
    </row>
    <row r="110" spans="1:131" s="199" customFormat="1" ht="26.25" customHeight="1">
      <c r="A110" s="797" t="s">
        <v>401</v>
      </c>
      <c r="B110" s="798"/>
      <c r="C110" s="798"/>
      <c r="D110" s="798"/>
      <c r="E110" s="798"/>
      <c r="F110" s="798"/>
      <c r="G110" s="798"/>
      <c r="H110" s="798"/>
      <c r="I110" s="798"/>
      <c r="J110" s="798"/>
      <c r="K110" s="798"/>
      <c r="L110" s="798"/>
      <c r="M110" s="798"/>
      <c r="N110" s="798"/>
      <c r="O110" s="798"/>
      <c r="P110" s="798"/>
      <c r="Q110" s="798"/>
      <c r="R110" s="798"/>
      <c r="S110" s="798"/>
      <c r="T110" s="798"/>
      <c r="U110" s="798"/>
      <c r="V110" s="798"/>
      <c r="W110" s="798"/>
      <c r="X110" s="798"/>
      <c r="Y110" s="798"/>
      <c r="Z110" s="799"/>
      <c r="AA110" s="885">
        <v>701219</v>
      </c>
      <c r="AB110" s="886"/>
      <c r="AC110" s="886"/>
      <c r="AD110" s="886"/>
      <c r="AE110" s="887"/>
      <c r="AF110" s="888">
        <v>656732</v>
      </c>
      <c r="AG110" s="886"/>
      <c r="AH110" s="886"/>
      <c r="AI110" s="886"/>
      <c r="AJ110" s="887"/>
      <c r="AK110" s="888">
        <v>684180</v>
      </c>
      <c r="AL110" s="886"/>
      <c r="AM110" s="886"/>
      <c r="AN110" s="886"/>
      <c r="AO110" s="887"/>
      <c r="AP110" s="889">
        <v>24.3</v>
      </c>
      <c r="AQ110" s="890"/>
      <c r="AR110" s="890"/>
      <c r="AS110" s="890"/>
      <c r="AT110" s="891"/>
      <c r="AU110" s="925" t="s">
        <v>62</v>
      </c>
      <c r="AV110" s="926"/>
      <c r="AW110" s="926"/>
      <c r="AX110" s="926"/>
      <c r="AY110" s="926"/>
      <c r="AZ110" s="851" t="s">
        <v>402</v>
      </c>
      <c r="BA110" s="798"/>
      <c r="BB110" s="798"/>
      <c r="BC110" s="798"/>
      <c r="BD110" s="798"/>
      <c r="BE110" s="798"/>
      <c r="BF110" s="798"/>
      <c r="BG110" s="798"/>
      <c r="BH110" s="798"/>
      <c r="BI110" s="798"/>
      <c r="BJ110" s="798"/>
      <c r="BK110" s="798"/>
      <c r="BL110" s="798"/>
      <c r="BM110" s="798"/>
      <c r="BN110" s="798"/>
      <c r="BO110" s="798"/>
      <c r="BP110" s="799"/>
      <c r="BQ110" s="852">
        <v>7829612</v>
      </c>
      <c r="BR110" s="833"/>
      <c r="BS110" s="833"/>
      <c r="BT110" s="833"/>
      <c r="BU110" s="833"/>
      <c r="BV110" s="833">
        <v>8287271</v>
      </c>
      <c r="BW110" s="833"/>
      <c r="BX110" s="833"/>
      <c r="BY110" s="833"/>
      <c r="BZ110" s="833"/>
      <c r="CA110" s="833">
        <v>8995885</v>
      </c>
      <c r="CB110" s="833"/>
      <c r="CC110" s="833"/>
      <c r="CD110" s="833"/>
      <c r="CE110" s="833"/>
      <c r="CF110" s="857">
        <v>319.3</v>
      </c>
      <c r="CG110" s="858"/>
      <c r="CH110" s="858"/>
      <c r="CI110" s="858"/>
      <c r="CJ110" s="858"/>
      <c r="CK110" s="921" t="s">
        <v>403</v>
      </c>
      <c r="CL110" s="807"/>
      <c r="CM110" s="882" t="s">
        <v>404</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112</v>
      </c>
      <c r="DH110" s="833"/>
      <c r="DI110" s="833"/>
      <c r="DJ110" s="833"/>
      <c r="DK110" s="833"/>
      <c r="DL110" s="833" t="s">
        <v>112</v>
      </c>
      <c r="DM110" s="833"/>
      <c r="DN110" s="833"/>
      <c r="DO110" s="833"/>
      <c r="DP110" s="833"/>
      <c r="DQ110" s="833" t="s">
        <v>112</v>
      </c>
      <c r="DR110" s="833"/>
      <c r="DS110" s="833"/>
      <c r="DT110" s="833"/>
      <c r="DU110" s="833"/>
      <c r="DV110" s="834" t="s">
        <v>112</v>
      </c>
      <c r="DW110" s="834"/>
      <c r="DX110" s="834"/>
      <c r="DY110" s="834"/>
      <c r="DZ110" s="835"/>
    </row>
    <row r="111" spans="1:131" s="199" customFormat="1" ht="26.25" customHeight="1">
      <c r="A111" s="762" t="s">
        <v>405</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5" t="s">
        <v>406</v>
      </c>
      <c r="BA111" s="738"/>
      <c r="BB111" s="738"/>
      <c r="BC111" s="738"/>
      <c r="BD111" s="738"/>
      <c r="BE111" s="738"/>
      <c r="BF111" s="738"/>
      <c r="BG111" s="738"/>
      <c r="BH111" s="738"/>
      <c r="BI111" s="738"/>
      <c r="BJ111" s="738"/>
      <c r="BK111" s="738"/>
      <c r="BL111" s="738"/>
      <c r="BM111" s="738"/>
      <c r="BN111" s="738"/>
      <c r="BO111" s="738"/>
      <c r="BP111" s="739"/>
      <c r="BQ111" s="777" t="s">
        <v>112</v>
      </c>
      <c r="BR111" s="778"/>
      <c r="BS111" s="778"/>
      <c r="BT111" s="778"/>
      <c r="BU111" s="778"/>
      <c r="BV111" s="778" t="s">
        <v>112</v>
      </c>
      <c r="BW111" s="778"/>
      <c r="BX111" s="778"/>
      <c r="BY111" s="778"/>
      <c r="BZ111" s="778"/>
      <c r="CA111" s="778" t="s">
        <v>112</v>
      </c>
      <c r="CB111" s="778"/>
      <c r="CC111" s="778"/>
      <c r="CD111" s="778"/>
      <c r="CE111" s="778"/>
      <c r="CF111" s="866" t="s">
        <v>112</v>
      </c>
      <c r="CG111" s="867"/>
      <c r="CH111" s="867"/>
      <c r="CI111" s="867"/>
      <c r="CJ111" s="867"/>
      <c r="CK111" s="922"/>
      <c r="CL111" s="809"/>
      <c r="CM111" s="812" t="s">
        <v>407</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777" t="s">
        <v>112</v>
      </c>
      <c r="DH111" s="778"/>
      <c r="DI111" s="778"/>
      <c r="DJ111" s="778"/>
      <c r="DK111" s="778"/>
      <c r="DL111" s="778" t="s">
        <v>112</v>
      </c>
      <c r="DM111" s="778"/>
      <c r="DN111" s="778"/>
      <c r="DO111" s="778"/>
      <c r="DP111" s="778"/>
      <c r="DQ111" s="778" t="s">
        <v>112</v>
      </c>
      <c r="DR111" s="778"/>
      <c r="DS111" s="778"/>
      <c r="DT111" s="778"/>
      <c r="DU111" s="778"/>
      <c r="DV111" s="784" t="s">
        <v>112</v>
      </c>
      <c r="DW111" s="784"/>
      <c r="DX111" s="784"/>
      <c r="DY111" s="784"/>
      <c r="DZ111" s="785"/>
    </row>
    <row r="112" spans="1:131" s="199" customFormat="1" ht="26.25" customHeight="1">
      <c r="A112" s="907" t="s">
        <v>408</v>
      </c>
      <c r="B112" s="908"/>
      <c r="C112" s="738" t="s">
        <v>409</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112</v>
      </c>
      <c r="AB112" s="768"/>
      <c r="AC112" s="768"/>
      <c r="AD112" s="768"/>
      <c r="AE112" s="769"/>
      <c r="AF112" s="770" t="s">
        <v>112</v>
      </c>
      <c r="AG112" s="768"/>
      <c r="AH112" s="768"/>
      <c r="AI112" s="768"/>
      <c r="AJ112" s="769"/>
      <c r="AK112" s="770" t="s">
        <v>112</v>
      </c>
      <c r="AL112" s="768"/>
      <c r="AM112" s="768"/>
      <c r="AN112" s="768"/>
      <c r="AO112" s="769"/>
      <c r="AP112" s="815" t="s">
        <v>112</v>
      </c>
      <c r="AQ112" s="816"/>
      <c r="AR112" s="816"/>
      <c r="AS112" s="816"/>
      <c r="AT112" s="817"/>
      <c r="AU112" s="927"/>
      <c r="AV112" s="928"/>
      <c r="AW112" s="928"/>
      <c r="AX112" s="928"/>
      <c r="AY112" s="928"/>
      <c r="AZ112" s="805" t="s">
        <v>410</v>
      </c>
      <c r="BA112" s="738"/>
      <c r="BB112" s="738"/>
      <c r="BC112" s="738"/>
      <c r="BD112" s="738"/>
      <c r="BE112" s="738"/>
      <c r="BF112" s="738"/>
      <c r="BG112" s="738"/>
      <c r="BH112" s="738"/>
      <c r="BI112" s="738"/>
      <c r="BJ112" s="738"/>
      <c r="BK112" s="738"/>
      <c r="BL112" s="738"/>
      <c r="BM112" s="738"/>
      <c r="BN112" s="738"/>
      <c r="BO112" s="738"/>
      <c r="BP112" s="739"/>
      <c r="BQ112" s="777">
        <v>379286</v>
      </c>
      <c r="BR112" s="778"/>
      <c r="BS112" s="778"/>
      <c r="BT112" s="778"/>
      <c r="BU112" s="778"/>
      <c r="BV112" s="778">
        <v>352972</v>
      </c>
      <c r="BW112" s="778"/>
      <c r="BX112" s="778"/>
      <c r="BY112" s="778"/>
      <c r="BZ112" s="778"/>
      <c r="CA112" s="778">
        <v>443168</v>
      </c>
      <c r="CB112" s="778"/>
      <c r="CC112" s="778"/>
      <c r="CD112" s="778"/>
      <c r="CE112" s="778"/>
      <c r="CF112" s="866">
        <v>15.7</v>
      </c>
      <c r="CG112" s="867"/>
      <c r="CH112" s="867"/>
      <c r="CI112" s="867"/>
      <c r="CJ112" s="867"/>
      <c r="CK112" s="922"/>
      <c r="CL112" s="809"/>
      <c r="CM112" s="812" t="s">
        <v>411</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777" t="s">
        <v>112</v>
      </c>
      <c r="DH112" s="778"/>
      <c r="DI112" s="778"/>
      <c r="DJ112" s="778"/>
      <c r="DK112" s="778"/>
      <c r="DL112" s="778" t="s">
        <v>112</v>
      </c>
      <c r="DM112" s="778"/>
      <c r="DN112" s="778"/>
      <c r="DO112" s="778"/>
      <c r="DP112" s="778"/>
      <c r="DQ112" s="778" t="s">
        <v>112</v>
      </c>
      <c r="DR112" s="778"/>
      <c r="DS112" s="778"/>
      <c r="DT112" s="778"/>
      <c r="DU112" s="778"/>
      <c r="DV112" s="784" t="s">
        <v>112</v>
      </c>
      <c r="DW112" s="784"/>
      <c r="DX112" s="784"/>
      <c r="DY112" s="784"/>
      <c r="DZ112" s="785"/>
    </row>
    <row r="113" spans="1:130" s="199" customFormat="1" ht="26.25" customHeight="1">
      <c r="A113" s="909"/>
      <c r="B113" s="910"/>
      <c r="C113" s="738" t="s">
        <v>412</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24825</v>
      </c>
      <c r="AB113" s="914"/>
      <c r="AC113" s="914"/>
      <c r="AD113" s="914"/>
      <c r="AE113" s="915"/>
      <c r="AF113" s="916">
        <v>23374</v>
      </c>
      <c r="AG113" s="914"/>
      <c r="AH113" s="914"/>
      <c r="AI113" s="914"/>
      <c r="AJ113" s="915"/>
      <c r="AK113" s="916">
        <v>21780</v>
      </c>
      <c r="AL113" s="914"/>
      <c r="AM113" s="914"/>
      <c r="AN113" s="914"/>
      <c r="AO113" s="915"/>
      <c r="AP113" s="917">
        <v>0.8</v>
      </c>
      <c r="AQ113" s="918"/>
      <c r="AR113" s="918"/>
      <c r="AS113" s="918"/>
      <c r="AT113" s="919"/>
      <c r="AU113" s="927"/>
      <c r="AV113" s="928"/>
      <c r="AW113" s="928"/>
      <c r="AX113" s="928"/>
      <c r="AY113" s="928"/>
      <c r="AZ113" s="805" t="s">
        <v>413</v>
      </c>
      <c r="BA113" s="738"/>
      <c r="BB113" s="738"/>
      <c r="BC113" s="738"/>
      <c r="BD113" s="738"/>
      <c r="BE113" s="738"/>
      <c r="BF113" s="738"/>
      <c r="BG113" s="738"/>
      <c r="BH113" s="738"/>
      <c r="BI113" s="738"/>
      <c r="BJ113" s="738"/>
      <c r="BK113" s="738"/>
      <c r="BL113" s="738"/>
      <c r="BM113" s="738"/>
      <c r="BN113" s="738"/>
      <c r="BO113" s="738"/>
      <c r="BP113" s="739"/>
      <c r="BQ113" s="777">
        <v>504875</v>
      </c>
      <c r="BR113" s="778"/>
      <c r="BS113" s="778"/>
      <c r="BT113" s="778"/>
      <c r="BU113" s="778"/>
      <c r="BV113" s="778">
        <v>461388</v>
      </c>
      <c r="BW113" s="778"/>
      <c r="BX113" s="778"/>
      <c r="BY113" s="778"/>
      <c r="BZ113" s="778"/>
      <c r="CA113" s="778">
        <v>407003</v>
      </c>
      <c r="CB113" s="778"/>
      <c r="CC113" s="778"/>
      <c r="CD113" s="778"/>
      <c r="CE113" s="778"/>
      <c r="CF113" s="866">
        <v>14.4</v>
      </c>
      <c r="CG113" s="867"/>
      <c r="CH113" s="867"/>
      <c r="CI113" s="867"/>
      <c r="CJ113" s="867"/>
      <c r="CK113" s="922"/>
      <c r="CL113" s="809"/>
      <c r="CM113" s="812" t="s">
        <v>414</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112</v>
      </c>
      <c r="DH113" s="768"/>
      <c r="DI113" s="768"/>
      <c r="DJ113" s="768"/>
      <c r="DK113" s="769"/>
      <c r="DL113" s="770" t="s">
        <v>112</v>
      </c>
      <c r="DM113" s="768"/>
      <c r="DN113" s="768"/>
      <c r="DO113" s="768"/>
      <c r="DP113" s="769"/>
      <c r="DQ113" s="770" t="s">
        <v>112</v>
      </c>
      <c r="DR113" s="768"/>
      <c r="DS113" s="768"/>
      <c r="DT113" s="768"/>
      <c r="DU113" s="769"/>
      <c r="DV113" s="815" t="s">
        <v>112</v>
      </c>
      <c r="DW113" s="816"/>
      <c r="DX113" s="816"/>
      <c r="DY113" s="816"/>
      <c r="DZ113" s="817"/>
    </row>
    <row r="114" spans="1:130" s="199" customFormat="1" ht="26.25" customHeight="1">
      <c r="A114" s="909"/>
      <c r="B114" s="910"/>
      <c r="C114" s="738" t="s">
        <v>415</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31294</v>
      </c>
      <c r="AB114" s="768"/>
      <c r="AC114" s="768"/>
      <c r="AD114" s="768"/>
      <c r="AE114" s="769"/>
      <c r="AF114" s="770">
        <v>49095</v>
      </c>
      <c r="AG114" s="768"/>
      <c r="AH114" s="768"/>
      <c r="AI114" s="768"/>
      <c r="AJ114" s="769"/>
      <c r="AK114" s="770">
        <v>58006</v>
      </c>
      <c r="AL114" s="768"/>
      <c r="AM114" s="768"/>
      <c r="AN114" s="768"/>
      <c r="AO114" s="769"/>
      <c r="AP114" s="815">
        <v>2.1</v>
      </c>
      <c r="AQ114" s="816"/>
      <c r="AR114" s="816"/>
      <c r="AS114" s="816"/>
      <c r="AT114" s="817"/>
      <c r="AU114" s="927"/>
      <c r="AV114" s="928"/>
      <c r="AW114" s="928"/>
      <c r="AX114" s="928"/>
      <c r="AY114" s="928"/>
      <c r="AZ114" s="805" t="s">
        <v>416</v>
      </c>
      <c r="BA114" s="738"/>
      <c r="BB114" s="738"/>
      <c r="BC114" s="738"/>
      <c r="BD114" s="738"/>
      <c r="BE114" s="738"/>
      <c r="BF114" s="738"/>
      <c r="BG114" s="738"/>
      <c r="BH114" s="738"/>
      <c r="BI114" s="738"/>
      <c r="BJ114" s="738"/>
      <c r="BK114" s="738"/>
      <c r="BL114" s="738"/>
      <c r="BM114" s="738"/>
      <c r="BN114" s="738"/>
      <c r="BO114" s="738"/>
      <c r="BP114" s="739"/>
      <c r="BQ114" s="777">
        <v>1554982</v>
      </c>
      <c r="BR114" s="778"/>
      <c r="BS114" s="778"/>
      <c r="BT114" s="778"/>
      <c r="BU114" s="778"/>
      <c r="BV114" s="778">
        <v>1538033</v>
      </c>
      <c r="BW114" s="778"/>
      <c r="BX114" s="778"/>
      <c r="BY114" s="778"/>
      <c r="BZ114" s="778"/>
      <c r="CA114" s="778">
        <v>1466355</v>
      </c>
      <c r="CB114" s="778"/>
      <c r="CC114" s="778"/>
      <c r="CD114" s="778"/>
      <c r="CE114" s="778"/>
      <c r="CF114" s="866">
        <v>52.1</v>
      </c>
      <c r="CG114" s="867"/>
      <c r="CH114" s="867"/>
      <c r="CI114" s="867"/>
      <c r="CJ114" s="867"/>
      <c r="CK114" s="922"/>
      <c r="CL114" s="809"/>
      <c r="CM114" s="812" t="s">
        <v>417</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112</v>
      </c>
      <c r="DH114" s="768"/>
      <c r="DI114" s="768"/>
      <c r="DJ114" s="768"/>
      <c r="DK114" s="769"/>
      <c r="DL114" s="770" t="s">
        <v>112</v>
      </c>
      <c r="DM114" s="768"/>
      <c r="DN114" s="768"/>
      <c r="DO114" s="768"/>
      <c r="DP114" s="769"/>
      <c r="DQ114" s="770" t="s">
        <v>112</v>
      </c>
      <c r="DR114" s="768"/>
      <c r="DS114" s="768"/>
      <c r="DT114" s="768"/>
      <c r="DU114" s="769"/>
      <c r="DV114" s="815" t="s">
        <v>112</v>
      </c>
      <c r="DW114" s="816"/>
      <c r="DX114" s="816"/>
      <c r="DY114" s="816"/>
      <c r="DZ114" s="817"/>
    </row>
    <row r="115" spans="1:130" s="199" customFormat="1" ht="26.25" customHeight="1">
      <c r="A115" s="909"/>
      <c r="B115" s="910"/>
      <c r="C115" s="738" t="s">
        <v>418</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t="s">
        <v>112</v>
      </c>
      <c r="AB115" s="914"/>
      <c r="AC115" s="914"/>
      <c r="AD115" s="914"/>
      <c r="AE115" s="915"/>
      <c r="AF115" s="916" t="s">
        <v>112</v>
      </c>
      <c r="AG115" s="914"/>
      <c r="AH115" s="914"/>
      <c r="AI115" s="914"/>
      <c r="AJ115" s="915"/>
      <c r="AK115" s="916" t="s">
        <v>112</v>
      </c>
      <c r="AL115" s="914"/>
      <c r="AM115" s="914"/>
      <c r="AN115" s="914"/>
      <c r="AO115" s="915"/>
      <c r="AP115" s="917" t="s">
        <v>112</v>
      </c>
      <c r="AQ115" s="918"/>
      <c r="AR115" s="918"/>
      <c r="AS115" s="918"/>
      <c r="AT115" s="919"/>
      <c r="AU115" s="927"/>
      <c r="AV115" s="928"/>
      <c r="AW115" s="928"/>
      <c r="AX115" s="928"/>
      <c r="AY115" s="928"/>
      <c r="AZ115" s="805" t="s">
        <v>419</v>
      </c>
      <c r="BA115" s="738"/>
      <c r="BB115" s="738"/>
      <c r="BC115" s="738"/>
      <c r="BD115" s="738"/>
      <c r="BE115" s="738"/>
      <c r="BF115" s="738"/>
      <c r="BG115" s="738"/>
      <c r="BH115" s="738"/>
      <c r="BI115" s="738"/>
      <c r="BJ115" s="738"/>
      <c r="BK115" s="738"/>
      <c r="BL115" s="738"/>
      <c r="BM115" s="738"/>
      <c r="BN115" s="738"/>
      <c r="BO115" s="738"/>
      <c r="BP115" s="739"/>
      <c r="BQ115" s="777" t="s">
        <v>112</v>
      </c>
      <c r="BR115" s="778"/>
      <c r="BS115" s="778"/>
      <c r="BT115" s="778"/>
      <c r="BU115" s="778"/>
      <c r="BV115" s="778" t="s">
        <v>112</v>
      </c>
      <c r="BW115" s="778"/>
      <c r="BX115" s="778"/>
      <c r="BY115" s="778"/>
      <c r="BZ115" s="778"/>
      <c r="CA115" s="778" t="s">
        <v>112</v>
      </c>
      <c r="CB115" s="778"/>
      <c r="CC115" s="778"/>
      <c r="CD115" s="778"/>
      <c r="CE115" s="778"/>
      <c r="CF115" s="866" t="s">
        <v>112</v>
      </c>
      <c r="CG115" s="867"/>
      <c r="CH115" s="867"/>
      <c r="CI115" s="867"/>
      <c r="CJ115" s="867"/>
      <c r="CK115" s="922"/>
      <c r="CL115" s="809"/>
      <c r="CM115" s="805" t="s">
        <v>420</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112</v>
      </c>
      <c r="DH115" s="768"/>
      <c r="DI115" s="768"/>
      <c r="DJ115" s="768"/>
      <c r="DK115" s="769"/>
      <c r="DL115" s="770" t="s">
        <v>112</v>
      </c>
      <c r="DM115" s="768"/>
      <c r="DN115" s="768"/>
      <c r="DO115" s="768"/>
      <c r="DP115" s="769"/>
      <c r="DQ115" s="770" t="s">
        <v>112</v>
      </c>
      <c r="DR115" s="768"/>
      <c r="DS115" s="768"/>
      <c r="DT115" s="768"/>
      <c r="DU115" s="769"/>
      <c r="DV115" s="815" t="s">
        <v>112</v>
      </c>
      <c r="DW115" s="816"/>
      <c r="DX115" s="816"/>
      <c r="DY115" s="816"/>
      <c r="DZ115" s="817"/>
    </row>
    <row r="116" spans="1:130" s="199" customFormat="1" ht="26.25" customHeight="1">
      <c r="A116" s="911"/>
      <c r="B116" s="912"/>
      <c r="C116" s="871" t="s">
        <v>421</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696</v>
      </c>
      <c r="AB116" s="768"/>
      <c r="AC116" s="768"/>
      <c r="AD116" s="768"/>
      <c r="AE116" s="769"/>
      <c r="AF116" s="770">
        <v>266</v>
      </c>
      <c r="AG116" s="768"/>
      <c r="AH116" s="768"/>
      <c r="AI116" s="768"/>
      <c r="AJ116" s="769"/>
      <c r="AK116" s="770">
        <v>1889</v>
      </c>
      <c r="AL116" s="768"/>
      <c r="AM116" s="768"/>
      <c r="AN116" s="768"/>
      <c r="AO116" s="769"/>
      <c r="AP116" s="815">
        <v>0.1</v>
      </c>
      <c r="AQ116" s="816"/>
      <c r="AR116" s="816"/>
      <c r="AS116" s="816"/>
      <c r="AT116" s="817"/>
      <c r="AU116" s="927"/>
      <c r="AV116" s="928"/>
      <c r="AW116" s="928"/>
      <c r="AX116" s="928"/>
      <c r="AY116" s="928"/>
      <c r="AZ116" s="854" t="s">
        <v>422</v>
      </c>
      <c r="BA116" s="855"/>
      <c r="BB116" s="855"/>
      <c r="BC116" s="855"/>
      <c r="BD116" s="855"/>
      <c r="BE116" s="855"/>
      <c r="BF116" s="855"/>
      <c r="BG116" s="855"/>
      <c r="BH116" s="855"/>
      <c r="BI116" s="855"/>
      <c r="BJ116" s="855"/>
      <c r="BK116" s="855"/>
      <c r="BL116" s="855"/>
      <c r="BM116" s="855"/>
      <c r="BN116" s="855"/>
      <c r="BO116" s="855"/>
      <c r="BP116" s="856"/>
      <c r="BQ116" s="777" t="s">
        <v>112</v>
      </c>
      <c r="BR116" s="778"/>
      <c r="BS116" s="778"/>
      <c r="BT116" s="778"/>
      <c r="BU116" s="778"/>
      <c r="BV116" s="778" t="s">
        <v>112</v>
      </c>
      <c r="BW116" s="778"/>
      <c r="BX116" s="778"/>
      <c r="BY116" s="778"/>
      <c r="BZ116" s="778"/>
      <c r="CA116" s="778" t="s">
        <v>112</v>
      </c>
      <c r="CB116" s="778"/>
      <c r="CC116" s="778"/>
      <c r="CD116" s="778"/>
      <c r="CE116" s="778"/>
      <c r="CF116" s="866" t="s">
        <v>112</v>
      </c>
      <c r="CG116" s="867"/>
      <c r="CH116" s="867"/>
      <c r="CI116" s="867"/>
      <c r="CJ116" s="867"/>
      <c r="CK116" s="922"/>
      <c r="CL116" s="809"/>
      <c r="CM116" s="812" t="s">
        <v>423</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112</v>
      </c>
      <c r="DH116" s="768"/>
      <c r="DI116" s="768"/>
      <c r="DJ116" s="768"/>
      <c r="DK116" s="769"/>
      <c r="DL116" s="770" t="s">
        <v>112</v>
      </c>
      <c r="DM116" s="768"/>
      <c r="DN116" s="768"/>
      <c r="DO116" s="768"/>
      <c r="DP116" s="769"/>
      <c r="DQ116" s="770" t="s">
        <v>112</v>
      </c>
      <c r="DR116" s="768"/>
      <c r="DS116" s="768"/>
      <c r="DT116" s="768"/>
      <c r="DU116" s="769"/>
      <c r="DV116" s="815" t="s">
        <v>112</v>
      </c>
      <c r="DW116" s="816"/>
      <c r="DX116" s="816"/>
      <c r="DY116" s="816"/>
      <c r="DZ116" s="817"/>
    </row>
    <row r="117" spans="1:130" s="199" customFormat="1" ht="26.25" customHeight="1">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424</v>
      </c>
      <c r="Z117" s="894"/>
      <c r="AA117" s="899">
        <v>758034</v>
      </c>
      <c r="AB117" s="900"/>
      <c r="AC117" s="900"/>
      <c r="AD117" s="900"/>
      <c r="AE117" s="901"/>
      <c r="AF117" s="902">
        <v>729467</v>
      </c>
      <c r="AG117" s="900"/>
      <c r="AH117" s="900"/>
      <c r="AI117" s="900"/>
      <c r="AJ117" s="901"/>
      <c r="AK117" s="902">
        <v>765855</v>
      </c>
      <c r="AL117" s="900"/>
      <c r="AM117" s="900"/>
      <c r="AN117" s="900"/>
      <c r="AO117" s="901"/>
      <c r="AP117" s="903"/>
      <c r="AQ117" s="904"/>
      <c r="AR117" s="904"/>
      <c r="AS117" s="904"/>
      <c r="AT117" s="905"/>
      <c r="AU117" s="927"/>
      <c r="AV117" s="928"/>
      <c r="AW117" s="928"/>
      <c r="AX117" s="928"/>
      <c r="AY117" s="928"/>
      <c r="AZ117" s="854" t="s">
        <v>425</v>
      </c>
      <c r="BA117" s="855"/>
      <c r="BB117" s="855"/>
      <c r="BC117" s="855"/>
      <c r="BD117" s="855"/>
      <c r="BE117" s="855"/>
      <c r="BF117" s="855"/>
      <c r="BG117" s="855"/>
      <c r="BH117" s="855"/>
      <c r="BI117" s="855"/>
      <c r="BJ117" s="855"/>
      <c r="BK117" s="855"/>
      <c r="BL117" s="855"/>
      <c r="BM117" s="855"/>
      <c r="BN117" s="855"/>
      <c r="BO117" s="855"/>
      <c r="BP117" s="856"/>
      <c r="BQ117" s="777" t="s">
        <v>112</v>
      </c>
      <c r="BR117" s="778"/>
      <c r="BS117" s="778"/>
      <c r="BT117" s="778"/>
      <c r="BU117" s="778"/>
      <c r="BV117" s="778" t="s">
        <v>112</v>
      </c>
      <c r="BW117" s="778"/>
      <c r="BX117" s="778"/>
      <c r="BY117" s="778"/>
      <c r="BZ117" s="778"/>
      <c r="CA117" s="778" t="s">
        <v>112</v>
      </c>
      <c r="CB117" s="778"/>
      <c r="CC117" s="778"/>
      <c r="CD117" s="778"/>
      <c r="CE117" s="778"/>
      <c r="CF117" s="866" t="s">
        <v>112</v>
      </c>
      <c r="CG117" s="867"/>
      <c r="CH117" s="867"/>
      <c r="CI117" s="867"/>
      <c r="CJ117" s="867"/>
      <c r="CK117" s="922"/>
      <c r="CL117" s="809"/>
      <c r="CM117" s="812" t="s">
        <v>426</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112</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c r="A118" s="892" t="s">
        <v>400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398</v>
      </c>
      <c r="AB118" s="893"/>
      <c r="AC118" s="893"/>
      <c r="AD118" s="893"/>
      <c r="AE118" s="894"/>
      <c r="AF118" s="895" t="s">
        <v>287</v>
      </c>
      <c r="AG118" s="893"/>
      <c r="AH118" s="893"/>
      <c r="AI118" s="893"/>
      <c r="AJ118" s="894"/>
      <c r="AK118" s="895" t="s">
        <v>286</v>
      </c>
      <c r="AL118" s="893"/>
      <c r="AM118" s="893"/>
      <c r="AN118" s="893"/>
      <c r="AO118" s="894"/>
      <c r="AP118" s="896" t="s">
        <v>399</v>
      </c>
      <c r="AQ118" s="897"/>
      <c r="AR118" s="897"/>
      <c r="AS118" s="897"/>
      <c r="AT118" s="898"/>
      <c r="AU118" s="927"/>
      <c r="AV118" s="928"/>
      <c r="AW118" s="928"/>
      <c r="AX118" s="928"/>
      <c r="AY118" s="928"/>
      <c r="AZ118" s="870" t="s">
        <v>427</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428</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c r="A119" s="806" t="s">
        <v>403</v>
      </c>
      <c r="B119" s="807"/>
      <c r="C119" s="882" t="s">
        <v>404</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429</v>
      </c>
      <c r="BP119" s="869"/>
      <c r="BQ119" s="873">
        <v>10268755</v>
      </c>
      <c r="BR119" s="836"/>
      <c r="BS119" s="836"/>
      <c r="BT119" s="836"/>
      <c r="BU119" s="836"/>
      <c r="BV119" s="836">
        <v>10639664</v>
      </c>
      <c r="BW119" s="836"/>
      <c r="BX119" s="836"/>
      <c r="BY119" s="836"/>
      <c r="BZ119" s="836"/>
      <c r="CA119" s="836">
        <v>11312411</v>
      </c>
      <c r="CB119" s="836"/>
      <c r="CC119" s="836"/>
      <c r="CD119" s="836"/>
      <c r="CE119" s="836"/>
      <c r="CF119" s="734"/>
      <c r="CG119" s="735"/>
      <c r="CH119" s="735"/>
      <c r="CI119" s="735"/>
      <c r="CJ119" s="825"/>
      <c r="CK119" s="923"/>
      <c r="CL119" s="811"/>
      <c r="CM119" s="829" t="s">
        <v>430</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112</v>
      </c>
      <c r="DH119" s="751"/>
      <c r="DI119" s="751"/>
      <c r="DJ119" s="751"/>
      <c r="DK119" s="752"/>
      <c r="DL119" s="753" t="s">
        <v>112</v>
      </c>
      <c r="DM119" s="751"/>
      <c r="DN119" s="751"/>
      <c r="DO119" s="751"/>
      <c r="DP119" s="752"/>
      <c r="DQ119" s="753" t="s">
        <v>112</v>
      </c>
      <c r="DR119" s="751"/>
      <c r="DS119" s="751"/>
      <c r="DT119" s="751"/>
      <c r="DU119" s="752"/>
      <c r="DV119" s="839" t="s">
        <v>112</v>
      </c>
      <c r="DW119" s="840"/>
      <c r="DX119" s="840"/>
      <c r="DY119" s="840"/>
      <c r="DZ119" s="841"/>
    </row>
    <row r="120" spans="1:130" s="199" customFormat="1" ht="26.25" customHeight="1">
      <c r="A120" s="808"/>
      <c r="B120" s="809"/>
      <c r="C120" s="812" t="s">
        <v>407</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431</v>
      </c>
      <c r="AV120" s="875"/>
      <c r="AW120" s="875"/>
      <c r="AX120" s="875"/>
      <c r="AY120" s="876"/>
      <c r="AZ120" s="851" t="s">
        <v>432</v>
      </c>
      <c r="BA120" s="798"/>
      <c r="BB120" s="798"/>
      <c r="BC120" s="798"/>
      <c r="BD120" s="798"/>
      <c r="BE120" s="798"/>
      <c r="BF120" s="798"/>
      <c r="BG120" s="798"/>
      <c r="BH120" s="798"/>
      <c r="BI120" s="798"/>
      <c r="BJ120" s="798"/>
      <c r="BK120" s="798"/>
      <c r="BL120" s="798"/>
      <c r="BM120" s="798"/>
      <c r="BN120" s="798"/>
      <c r="BO120" s="798"/>
      <c r="BP120" s="799"/>
      <c r="BQ120" s="852">
        <v>2107132</v>
      </c>
      <c r="BR120" s="833"/>
      <c r="BS120" s="833"/>
      <c r="BT120" s="833"/>
      <c r="BU120" s="833"/>
      <c r="BV120" s="833">
        <v>1825291</v>
      </c>
      <c r="BW120" s="833"/>
      <c r="BX120" s="833"/>
      <c r="BY120" s="833"/>
      <c r="BZ120" s="833"/>
      <c r="CA120" s="833">
        <v>1862892</v>
      </c>
      <c r="CB120" s="833"/>
      <c r="CC120" s="833"/>
      <c r="CD120" s="833"/>
      <c r="CE120" s="833"/>
      <c r="CF120" s="857">
        <v>66.099999999999994</v>
      </c>
      <c r="CG120" s="858"/>
      <c r="CH120" s="858"/>
      <c r="CI120" s="858"/>
      <c r="CJ120" s="858"/>
      <c r="CK120" s="859" t="s">
        <v>433</v>
      </c>
      <c r="CL120" s="843"/>
      <c r="CM120" s="843"/>
      <c r="CN120" s="843"/>
      <c r="CO120" s="844"/>
      <c r="CP120" s="863" t="s">
        <v>382</v>
      </c>
      <c r="CQ120" s="864"/>
      <c r="CR120" s="864"/>
      <c r="CS120" s="864"/>
      <c r="CT120" s="864"/>
      <c r="CU120" s="864"/>
      <c r="CV120" s="864"/>
      <c r="CW120" s="864"/>
      <c r="CX120" s="864"/>
      <c r="CY120" s="864"/>
      <c r="CZ120" s="864"/>
      <c r="DA120" s="864"/>
      <c r="DB120" s="864"/>
      <c r="DC120" s="864"/>
      <c r="DD120" s="864"/>
      <c r="DE120" s="864"/>
      <c r="DF120" s="865"/>
      <c r="DG120" s="852">
        <v>379286</v>
      </c>
      <c r="DH120" s="833"/>
      <c r="DI120" s="833"/>
      <c r="DJ120" s="833"/>
      <c r="DK120" s="833"/>
      <c r="DL120" s="833">
        <v>352972</v>
      </c>
      <c r="DM120" s="833"/>
      <c r="DN120" s="833"/>
      <c r="DO120" s="833"/>
      <c r="DP120" s="833"/>
      <c r="DQ120" s="833">
        <v>443168</v>
      </c>
      <c r="DR120" s="833"/>
      <c r="DS120" s="833"/>
      <c r="DT120" s="833"/>
      <c r="DU120" s="833"/>
      <c r="DV120" s="834">
        <v>15.7</v>
      </c>
      <c r="DW120" s="834"/>
      <c r="DX120" s="834"/>
      <c r="DY120" s="834"/>
      <c r="DZ120" s="835"/>
    </row>
    <row r="121" spans="1:130" s="199" customFormat="1" ht="26.25" customHeight="1">
      <c r="A121" s="808"/>
      <c r="B121" s="809"/>
      <c r="C121" s="854" t="s">
        <v>434</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112</v>
      </c>
      <c r="AB121" s="768"/>
      <c r="AC121" s="768"/>
      <c r="AD121" s="768"/>
      <c r="AE121" s="769"/>
      <c r="AF121" s="770" t="s">
        <v>112</v>
      </c>
      <c r="AG121" s="768"/>
      <c r="AH121" s="768"/>
      <c r="AI121" s="768"/>
      <c r="AJ121" s="769"/>
      <c r="AK121" s="770" t="s">
        <v>112</v>
      </c>
      <c r="AL121" s="768"/>
      <c r="AM121" s="768"/>
      <c r="AN121" s="768"/>
      <c r="AO121" s="769"/>
      <c r="AP121" s="815" t="s">
        <v>112</v>
      </c>
      <c r="AQ121" s="816"/>
      <c r="AR121" s="816"/>
      <c r="AS121" s="816"/>
      <c r="AT121" s="817"/>
      <c r="AU121" s="877"/>
      <c r="AV121" s="878"/>
      <c r="AW121" s="878"/>
      <c r="AX121" s="878"/>
      <c r="AY121" s="879"/>
      <c r="AZ121" s="805" t="s">
        <v>435</v>
      </c>
      <c r="BA121" s="738"/>
      <c r="BB121" s="738"/>
      <c r="BC121" s="738"/>
      <c r="BD121" s="738"/>
      <c r="BE121" s="738"/>
      <c r="BF121" s="738"/>
      <c r="BG121" s="738"/>
      <c r="BH121" s="738"/>
      <c r="BI121" s="738"/>
      <c r="BJ121" s="738"/>
      <c r="BK121" s="738"/>
      <c r="BL121" s="738"/>
      <c r="BM121" s="738"/>
      <c r="BN121" s="738"/>
      <c r="BO121" s="738"/>
      <c r="BP121" s="739"/>
      <c r="BQ121" s="777">
        <v>380152</v>
      </c>
      <c r="BR121" s="778"/>
      <c r="BS121" s="778"/>
      <c r="BT121" s="778"/>
      <c r="BU121" s="778"/>
      <c r="BV121" s="778">
        <v>304462</v>
      </c>
      <c r="BW121" s="778"/>
      <c r="BX121" s="778"/>
      <c r="BY121" s="778"/>
      <c r="BZ121" s="778"/>
      <c r="CA121" s="778">
        <v>455929</v>
      </c>
      <c r="CB121" s="778"/>
      <c r="CC121" s="778"/>
      <c r="CD121" s="778"/>
      <c r="CE121" s="778"/>
      <c r="CF121" s="866">
        <v>16.2</v>
      </c>
      <c r="CG121" s="867"/>
      <c r="CH121" s="867"/>
      <c r="CI121" s="867"/>
      <c r="CJ121" s="867"/>
      <c r="CK121" s="860"/>
      <c r="CL121" s="846"/>
      <c r="CM121" s="846"/>
      <c r="CN121" s="846"/>
      <c r="CO121" s="847"/>
      <c r="CP121" s="826"/>
      <c r="CQ121" s="827"/>
      <c r="CR121" s="827"/>
      <c r="CS121" s="827"/>
      <c r="CT121" s="827"/>
      <c r="CU121" s="827"/>
      <c r="CV121" s="827"/>
      <c r="CW121" s="827"/>
      <c r="CX121" s="827"/>
      <c r="CY121" s="827"/>
      <c r="CZ121" s="827"/>
      <c r="DA121" s="827"/>
      <c r="DB121" s="827"/>
      <c r="DC121" s="827"/>
      <c r="DD121" s="827"/>
      <c r="DE121" s="827"/>
      <c r="DF121" s="828"/>
      <c r="DG121" s="777"/>
      <c r="DH121" s="778"/>
      <c r="DI121" s="778"/>
      <c r="DJ121" s="778"/>
      <c r="DK121" s="778"/>
      <c r="DL121" s="778"/>
      <c r="DM121" s="778"/>
      <c r="DN121" s="778"/>
      <c r="DO121" s="778"/>
      <c r="DP121" s="778"/>
      <c r="DQ121" s="778"/>
      <c r="DR121" s="778"/>
      <c r="DS121" s="778"/>
      <c r="DT121" s="778"/>
      <c r="DU121" s="778"/>
      <c r="DV121" s="784"/>
      <c r="DW121" s="784"/>
      <c r="DX121" s="784"/>
      <c r="DY121" s="784"/>
      <c r="DZ121" s="785"/>
    </row>
    <row r="122" spans="1:130" s="199" customFormat="1" ht="26.25" customHeight="1">
      <c r="A122" s="808"/>
      <c r="B122" s="809"/>
      <c r="C122" s="812" t="s">
        <v>417</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436</v>
      </c>
      <c r="BA122" s="871"/>
      <c r="BB122" s="871"/>
      <c r="BC122" s="871"/>
      <c r="BD122" s="871"/>
      <c r="BE122" s="871"/>
      <c r="BF122" s="871"/>
      <c r="BG122" s="871"/>
      <c r="BH122" s="871"/>
      <c r="BI122" s="871"/>
      <c r="BJ122" s="871"/>
      <c r="BK122" s="871"/>
      <c r="BL122" s="871"/>
      <c r="BM122" s="871"/>
      <c r="BN122" s="871"/>
      <c r="BO122" s="871"/>
      <c r="BP122" s="872"/>
      <c r="BQ122" s="873">
        <v>4551596</v>
      </c>
      <c r="BR122" s="836"/>
      <c r="BS122" s="836"/>
      <c r="BT122" s="836"/>
      <c r="BU122" s="836"/>
      <c r="BV122" s="836">
        <v>5036053</v>
      </c>
      <c r="BW122" s="836"/>
      <c r="BX122" s="836"/>
      <c r="BY122" s="836"/>
      <c r="BZ122" s="836"/>
      <c r="CA122" s="836">
        <v>5505427</v>
      </c>
      <c r="CB122" s="836"/>
      <c r="CC122" s="836"/>
      <c r="CD122" s="836"/>
      <c r="CE122" s="836"/>
      <c r="CF122" s="837">
        <v>195.4</v>
      </c>
      <c r="CG122" s="838"/>
      <c r="CH122" s="838"/>
      <c r="CI122" s="838"/>
      <c r="CJ122" s="838"/>
      <c r="CK122" s="860"/>
      <c r="CL122" s="846"/>
      <c r="CM122" s="846"/>
      <c r="CN122" s="846"/>
      <c r="CO122" s="847"/>
      <c r="CP122" s="826"/>
      <c r="CQ122" s="827"/>
      <c r="CR122" s="827"/>
      <c r="CS122" s="827"/>
      <c r="CT122" s="827"/>
      <c r="CU122" s="827"/>
      <c r="CV122" s="827"/>
      <c r="CW122" s="827"/>
      <c r="CX122" s="827"/>
      <c r="CY122" s="827"/>
      <c r="CZ122" s="827"/>
      <c r="DA122" s="827"/>
      <c r="DB122" s="827"/>
      <c r="DC122" s="827"/>
      <c r="DD122" s="827"/>
      <c r="DE122" s="827"/>
      <c r="DF122" s="828"/>
      <c r="DG122" s="777"/>
      <c r="DH122" s="778"/>
      <c r="DI122" s="778"/>
      <c r="DJ122" s="778"/>
      <c r="DK122" s="778"/>
      <c r="DL122" s="778"/>
      <c r="DM122" s="778"/>
      <c r="DN122" s="778"/>
      <c r="DO122" s="778"/>
      <c r="DP122" s="778"/>
      <c r="DQ122" s="778"/>
      <c r="DR122" s="778"/>
      <c r="DS122" s="778"/>
      <c r="DT122" s="778"/>
      <c r="DU122" s="778"/>
      <c r="DV122" s="784"/>
      <c r="DW122" s="784"/>
      <c r="DX122" s="784"/>
      <c r="DY122" s="784"/>
      <c r="DZ122" s="785"/>
    </row>
    <row r="123" spans="1:130" s="199" customFormat="1" ht="26.25" customHeight="1">
      <c r="A123" s="808"/>
      <c r="B123" s="809"/>
      <c r="C123" s="812" t="s">
        <v>423</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112</v>
      </c>
      <c r="AB123" s="768"/>
      <c r="AC123" s="768"/>
      <c r="AD123" s="768"/>
      <c r="AE123" s="769"/>
      <c r="AF123" s="770" t="s">
        <v>112</v>
      </c>
      <c r="AG123" s="768"/>
      <c r="AH123" s="768"/>
      <c r="AI123" s="768"/>
      <c r="AJ123" s="769"/>
      <c r="AK123" s="770" t="s">
        <v>112</v>
      </c>
      <c r="AL123" s="768"/>
      <c r="AM123" s="768"/>
      <c r="AN123" s="768"/>
      <c r="AO123" s="769"/>
      <c r="AP123" s="815" t="s">
        <v>112</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437</v>
      </c>
      <c r="BP123" s="869"/>
      <c r="BQ123" s="823">
        <v>7038880</v>
      </c>
      <c r="BR123" s="824"/>
      <c r="BS123" s="824"/>
      <c r="BT123" s="824"/>
      <c r="BU123" s="824"/>
      <c r="BV123" s="824">
        <v>7165806</v>
      </c>
      <c r="BW123" s="824"/>
      <c r="BX123" s="824"/>
      <c r="BY123" s="824"/>
      <c r="BZ123" s="824"/>
      <c r="CA123" s="824">
        <v>7824248</v>
      </c>
      <c r="CB123" s="824"/>
      <c r="CC123" s="824"/>
      <c r="CD123" s="824"/>
      <c r="CE123" s="824"/>
      <c r="CF123" s="734"/>
      <c r="CG123" s="735"/>
      <c r="CH123" s="735"/>
      <c r="CI123" s="735"/>
      <c r="CJ123" s="825"/>
      <c r="CK123" s="860"/>
      <c r="CL123" s="846"/>
      <c r="CM123" s="846"/>
      <c r="CN123" s="846"/>
      <c r="CO123" s="847"/>
      <c r="CP123" s="826"/>
      <c r="CQ123" s="827"/>
      <c r="CR123" s="827"/>
      <c r="CS123" s="827"/>
      <c r="CT123" s="827"/>
      <c r="CU123" s="827"/>
      <c r="CV123" s="827"/>
      <c r="CW123" s="827"/>
      <c r="CX123" s="827"/>
      <c r="CY123" s="827"/>
      <c r="CZ123" s="827"/>
      <c r="DA123" s="827"/>
      <c r="DB123" s="827"/>
      <c r="DC123" s="827"/>
      <c r="DD123" s="827"/>
      <c r="DE123" s="827"/>
      <c r="DF123" s="828"/>
      <c r="DG123" s="767"/>
      <c r="DH123" s="768"/>
      <c r="DI123" s="768"/>
      <c r="DJ123" s="768"/>
      <c r="DK123" s="769"/>
      <c r="DL123" s="770"/>
      <c r="DM123" s="768"/>
      <c r="DN123" s="768"/>
      <c r="DO123" s="768"/>
      <c r="DP123" s="769"/>
      <c r="DQ123" s="770"/>
      <c r="DR123" s="768"/>
      <c r="DS123" s="768"/>
      <c r="DT123" s="768"/>
      <c r="DU123" s="769"/>
      <c r="DV123" s="815"/>
      <c r="DW123" s="816"/>
      <c r="DX123" s="816"/>
      <c r="DY123" s="816"/>
      <c r="DZ123" s="817"/>
    </row>
    <row r="124" spans="1:130" s="199" customFormat="1" ht="26.25" customHeight="1" thickBot="1">
      <c r="A124" s="808"/>
      <c r="B124" s="809"/>
      <c r="C124" s="812" t="s">
        <v>426</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t="s">
        <v>112</v>
      </c>
      <c r="AG124" s="768"/>
      <c r="AH124" s="768"/>
      <c r="AI124" s="768"/>
      <c r="AJ124" s="769"/>
      <c r="AK124" s="770" t="s">
        <v>112</v>
      </c>
      <c r="AL124" s="768"/>
      <c r="AM124" s="768"/>
      <c r="AN124" s="768"/>
      <c r="AO124" s="769"/>
      <c r="AP124" s="815" t="s">
        <v>112</v>
      </c>
      <c r="AQ124" s="816"/>
      <c r="AR124" s="816"/>
      <c r="AS124" s="816"/>
      <c r="AT124" s="817"/>
      <c r="AU124" s="818" t="s">
        <v>438</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124</v>
      </c>
      <c r="BR124" s="822"/>
      <c r="BS124" s="822"/>
      <c r="BT124" s="822"/>
      <c r="BU124" s="822"/>
      <c r="BV124" s="822">
        <v>125.2</v>
      </c>
      <c r="BW124" s="822"/>
      <c r="BX124" s="822"/>
      <c r="BY124" s="822"/>
      <c r="BZ124" s="822"/>
      <c r="CA124" s="822">
        <v>123.8</v>
      </c>
      <c r="CB124" s="822"/>
      <c r="CC124" s="822"/>
      <c r="CD124" s="822"/>
      <c r="CE124" s="822"/>
      <c r="CF124" s="712"/>
      <c r="CG124" s="713"/>
      <c r="CH124" s="713"/>
      <c r="CI124" s="713"/>
      <c r="CJ124" s="853"/>
      <c r="CK124" s="861"/>
      <c r="CL124" s="861"/>
      <c r="CM124" s="861"/>
      <c r="CN124" s="861"/>
      <c r="CO124" s="862"/>
      <c r="CP124" s="826" t="s">
        <v>439</v>
      </c>
      <c r="CQ124" s="827"/>
      <c r="CR124" s="827"/>
      <c r="CS124" s="827"/>
      <c r="CT124" s="827"/>
      <c r="CU124" s="827"/>
      <c r="CV124" s="827"/>
      <c r="CW124" s="827"/>
      <c r="CX124" s="827"/>
      <c r="CY124" s="827"/>
      <c r="CZ124" s="827"/>
      <c r="DA124" s="827"/>
      <c r="DB124" s="827"/>
      <c r="DC124" s="827"/>
      <c r="DD124" s="827"/>
      <c r="DE124" s="827"/>
      <c r="DF124" s="828"/>
      <c r="DG124" s="750" t="s">
        <v>112</v>
      </c>
      <c r="DH124" s="751"/>
      <c r="DI124" s="751"/>
      <c r="DJ124" s="751"/>
      <c r="DK124" s="752"/>
      <c r="DL124" s="753" t="s">
        <v>112</v>
      </c>
      <c r="DM124" s="751"/>
      <c r="DN124" s="751"/>
      <c r="DO124" s="751"/>
      <c r="DP124" s="752"/>
      <c r="DQ124" s="753" t="s">
        <v>112</v>
      </c>
      <c r="DR124" s="751"/>
      <c r="DS124" s="751"/>
      <c r="DT124" s="751"/>
      <c r="DU124" s="752"/>
      <c r="DV124" s="839" t="s">
        <v>112</v>
      </c>
      <c r="DW124" s="840"/>
      <c r="DX124" s="840"/>
      <c r="DY124" s="840"/>
      <c r="DZ124" s="841"/>
    </row>
    <row r="125" spans="1:130" s="199" customFormat="1" ht="26.25" customHeight="1">
      <c r="A125" s="808"/>
      <c r="B125" s="809"/>
      <c r="C125" s="812" t="s">
        <v>428</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440</v>
      </c>
      <c r="CL125" s="843"/>
      <c r="CM125" s="843"/>
      <c r="CN125" s="843"/>
      <c r="CO125" s="844"/>
      <c r="CP125" s="851" t="s">
        <v>441</v>
      </c>
      <c r="CQ125" s="798"/>
      <c r="CR125" s="798"/>
      <c r="CS125" s="798"/>
      <c r="CT125" s="798"/>
      <c r="CU125" s="798"/>
      <c r="CV125" s="798"/>
      <c r="CW125" s="798"/>
      <c r="CX125" s="798"/>
      <c r="CY125" s="798"/>
      <c r="CZ125" s="798"/>
      <c r="DA125" s="798"/>
      <c r="DB125" s="798"/>
      <c r="DC125" s="798"/>
      <c r="DD125" s="798"/>
      <c r="DE125" s="798"/>
      <c r="DF125" s="799"/>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c r="A126" s="808"/>
      <c r="B126" s="809"/>
      <c r="C126" s="812" t="s">
        <v>430</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112</v>
      </c>
      <c r="AB126" s="768"/>
      <c r="AC126" s="768"/>
      <c r="AD126" s="768"/>
      <c r="AE126" s="769"/>
      <c r="AF126" s="770" t="s">
        <v>112</v>
      </c>
      <c r="AG126" s="768"/>
      <c r="AH126" s="768"/>
      <c r="AI126" s="768"/>
      <c r="AJ126" s="769"/>
      <c r="AK126" s="770" t="s">
        <v>112</v>
      </c>
      <c r="AL126" s="768"/>
      <c r="AM126" s="768"/>
      <c r="AN126" s="768"/>
      <c r="AO126" s="769"/>
      <c r="AP126" s="815" t="s">
        <v>112</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5" t="s">
        <v>442</v>
      </c>
      <c r="CQ126" s="738"/>
      <c r="CR126" s="738"/>
      <c r="CS126" s="738"/>
      <c r="CT126" s="738"/>
      <c r="CU126" s="738"/>
      <c r="CV126" s="738"/>
      <c r="CW126" s="738"/>
      <c r="CX126" s="738"/>
      <c r="CY126" s="738"/>
      <c r="CZ126" s="738"/>
      <c r="DA126" s="738"/>
      <c r="DB126" s="738"/>
      <c r="DC126" s="738"/>
      <c r="DD126" s="738"/>
      <c r="DE126" s="738"/>
      <c r="DF126" s="739"/>
      <c r="DG126" s="777" t="s">
        <v>112</v>
      </c>
      <c r="DH126" s="778"/>
      <c r="DI126" s="778"/>
      <c r="DJ126" s="778"/>
      <c r="DK126" s="778"/>
      <c r="DL126" s="778" t="s">
        <v>112</v>
      </c>
      <c r="DM126" s="778"/>
      <c r="DN126" s="778"/>
      <c r="DO126" s="778"/>
      <c r="DP126" s="778"/>
      <c r="DQ126" s="778" t="s">
        <v>112</v>
      </c>
      <c r="DR126" s="778"/>
      <c r="DS126" s="778"/>
      <c r="DT126" s="778"/>
      <c r="DU126" s="778"/>
      <c r="DV126" s="784" t="s">
        <v>112</v>
      </c>
      <c r="DW126" s="784"/>
      <c r="DX126" s="784"/>
      <c r="DY126" s="784"/>
      <c r="DZ126" s="785"/>
    </row>
    <row r="127" spans="1:130" s="199" customFormat="1" ht="26.25" customHeight="1">
      <c r="A127" s="810"/>
      <c r="B127" s="811"/>
      <c r="C127" s="829" t="s">
        <v>443</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112</v>
      </c>
      <c r="AB127" s="768"/>
      <c r="AC127" s="768"/>
      <c r="AD127" s="768"/>
      <c r="AE127" s="769"/>
      <c r="AF127" s="770" t="s">
        <v>112</v>
      </c>
      <c r="AG127" s="768"/>
      <c r="AH127" s="768"/>
      <c r="AI127" s="768"/>
      <c r="AJ127" s="769"/>
      <c r="AK127" s="770" t="s">
        <v>112</v>
      </c>
      <c r="AL127" s="768"/>
      <c r="AM127" s="768"/>
      <c r="AN127" s="768"/>
      <c r="AO127" s="769"/>
      <c r="AP127" s="815" t="s">
        <v>112</v>
      </c>
      <c r="AQ127" s="816"/>
      <c r="AR127" s="816"/>
      <c r="AS127" s="816"/>
      <c r="AT127" s="817"/>
      <c r="AU127" s="235"/>
      <c r="AV127" s="235"/>
      <c r="AW127" s="235"/>
      <c r="AX127" s="832" t="s">
        <v>444</v>
      </c>
      <c r="AY127" s="802"/>
      <c r="AZ127" s="802"/>
      <c r="BA127" s="802"/>
      <c r="BB127" s="802"/>
      <c r="BC127" s="802"/>
      <c r="BD127" s="802"/>
      <c r="BE127" s="803"/>
      <c r="BF127" s="801" t="s">
        <v>445</v>
      </c>
      <c r="BG127" s="802"/>
      <c r="BH127" s="802"/>
      <c r="BI127" s="802"/>
      <c r="BJ127" s="802"/>
      <c r="BK127" s="802"/>
      <c r="BL127" s="803"/>
      <c r="BM127" s="801" t="s">
        <v>446</v>
      </c>
      <c r="BN127" s="802"/>
      <c r="BO127" s="802"/>
      <c r="BP127" s="802"/>
      <c r="BQ127" s="802"/>
      <c r="BR127" s="802"/>
      <c r="BS127" s="803"/>
      <c r="BT127" s="801" t="s">
        <v>447</v>
      </c>
      <c r="BU127" s="802"/>
      <c r="BV127" s="802"/>
      <c r="BW127" s="802"/>
      <c r="BX127" s="802"/>
      <c r="BY127" s="802"/>
      <c r="BZ127" s="804"/>
      <c r="CA127" s="235"/>
      <c r="CB127" s="235"/>
      <c r="CC127" s="235"/>
      <c r="CD127" s="236"/>
      <c r="CE127" s="236"/>
      <c r="CF127" s="236"/>
      <c r="CG127" s="233"/>
      <c r="CH127" s="233"/>
      <c r="CI127" s="233"/>
      <c r="CJ127" s="234"/>
      <c r="CK127" s="845"/>
      <c r="CL127" s="846"/>
      <c r="CM127" s="846"/>
      <c r="CN127" s="846"/>
      <c r="CO127" s="847"/>
      <c r="CP127" s="805" t="s">
        <v>448</v>
      </c>
      <c r="CQ127" s="738"/>
      <c r="CR127" s="738"/>
      <c r="CS127" s="738"/>
      <c r="CT127" s="738"/>
      <c r="CU127" s="738"/>
      <c r="CV127" s="738"/>
      <c r="CW127" s="738"/>
      <c r="CX127" s="738"/>
      <c r="CY127" s="738"/>
      <c r="CZ127" s="738"/>
      <c r="DA127" s="738"/>
      <c r="DB127" s="738"/>
      <c r="DC127" s="738"/>
      <c r="DD127" s="738"/>
      <c r="DE127" s="738"/>
      <c r="DF127" s="739"/>
      <c r="DG127" s="777" t="s">
        <v>112</v>
      </c>
      <c r="DH127" s="778"/>
      <c r="DI127" s="778"/>
      <c r="DJ127" s="778"/>
      <c r="DK127" s="778"/>
      <c r="DL127" s="778" t="s">
        <v>112</v>
      </c>
      <c r="DM127" s="778"/>
      <c r="DN127" s="778"/>
      <c r="DO127" s="778"/>
      <c r="DP127" s="778"/>
      <c r="DQ127" s="778" t="s">
        <v>112</v>
      </c>
      <c r="DR127" s="778"/>
      <c r="DS127" s="778"/>
      <c r="DT127" s="778"/>
      <c r="DU127" s="778"/>
      <c r="DV127" s="784" t="s">
        <v>112</v>
      </c>
      <c r="DW127" s="784"/>
      <c r="DX127" s="784"/>
      <c r="DY127" s="784"/>
      <c r="DZ127" s="785"/>
    </row>
    <row r="128" spans="1:130" s="199" customFormat="1" ht="26.25" customHeight="1" thickBot="1">
      <c r="A128" s="786" t="s">
        <v>449</v>
      </c>
      <c r="B128" s="787"/>
      <c r="C128" s="787"/>
      <c r="D128" s="787"/>
      <c r="E128" s="787"/>
      <c r="F128" s="787"/>
      <c r="G128" s="787"/>
      <c r="H128" s="787"/>
      <c r="I128" s="787"/>
      <c r="J128" s="787"/>
      <c r="K128" s="787"/>
      <c r="L128" s="787"/>
      <c r="M128" s="787"/>
      <c r="N128" s="787"/>
      <c r="O128" s="787"/>
      <c r="P128" s="787"/>
      <c r="Q128" s="787"/>
      <c r="R128" s="787"/>
      <c r="S128" s="787"/>
      <c r="T128" s="787"/>
      <c r="U128" s="787"/>
      <c r="V128" s="787"/>
      <c r="W128" s="788" t="s">
        <v>450</v>
      </c>
      <c r="X128" s="788"/>
      <c r="Y128" s="788"/>
      <c r="Z128" s="789"/>
      <c r="AA128" s="790">
        <v>51924</v>
      </c>
      <c r="AB128" s="791"/>
      <c r="AC128" s="791"/>
      <c r="AD128" s="791"/>
      <c r="AE128" s="792"/>
      <c r="AF128" s="793">
        <v>45671</v>
      </c>
      <c r="AG128" s="791"/>
      <c r="AH128" s="791"/>
      <c r="AI128" s="791"/>
      <c r="AJ128" s="792"/>
      <c r="AK128" s="793">
        <v>45745</v>
      </c>
      <c r="AL128" s="791"/>
      <c r="AM128" s="791"/>
      <c r="AN128" s="791"/>
      <c r="AO128" s="792"/>
      <c r="AP128" s="794"/>
      <c r="AQ128" s="795"/>
      <c r="AR128" s="795"/>
      <c r="AS128" s="795"/>
      <c r="AT128" s="796"/>
      <c r="AU128" s="235"/>
      <c r="AV128" s="235"/>
      <c r="AW128" s="235"/>
      <c r="AX128" s="797" t="s">
        <v>451</v>
      </c>
      <c r="AY128" s="798"/>
      <c r="AZ128" s="798"/>
      <c r="BA128" s="798"/>
      <c r="BB128" s="798"/>
      <c r="BC128" s="798"/>
      <c r="BD128" s="798"/>
      <c r="BE128" s="799"/>
      <c r="BF128" s="774" t="s">
        <v>112</v>
      </c>
      <c r="BG128" s="775"/>
      <c r="BH128" s="775"/>
      <c r="BI128" s="775"/>
      <c r="BJ128" s="775"/>
      <c r="BK128" s="775"/>
      <c r="BL128" s="800"/>
      <c r="BM128" s="774">
        <v>15</v>
      </c>
      <c r="BN128" s="775"/>
      <c r="BO128" s="775"/>
      <c r="BP128" s="775"/>
      <c r="BQ128" s="775"/>
      <c r="BR128" s="775"/>
      <c r="BS128" s="800"/>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9" t="s">
        <v>452</v>
      </c>
      <c r="CQ128" s="716"/>
      <c r="CR128" s="716"/>
      <c r="CS128" s="716"/>
      <c r="CT128" s="716"/>
      <c r="CU128" s="716"/>
      <c r="CV128" s="716"/>
      <c r="CW128" s="716"/>
      <c r="CX128" s="716"/>
      <c r="CY128" s="716"/>
      <c r="CZ128" s="716"/>
      <c r="DA128" s="716"/>
      <c r="DB128" s="716"/>
      <c r="DC128" s="716"/>
      <c r="DD128" s="716"/>
      <c r="DE128" s="716"/>
      <c r="DF128" s="717"/>
      <c r="DG128" s="780" t="s">
        <v>112</v>
      </c>
      <c r="DH128" s="781"/>
      <c r="DI128" s="781"/>
      <c r="DJ128" s="781"/>
      <c r="DK128" s="781"/>
      <c r="DL128" s="781" t="s">
        <v>112</v>
      </c>
      <c r="DM128" s="781"/>
      <c r="DN128" s="781"/>
      <c r="DO128" s="781"/>
      <c r="DP128" s="781"/>
      <c r="DQ128" s="781" t="s">
        <v>112</v>
      </c>
      <c r="DR128" s="781"/>
      <c r="DS128" s="781"/>
      <c r="DT128" s="781"/>
      <c r="DU128" s="781"/>
      <c r="DV128" s="782" t="s">
        <v>112</v>
      </c>
      <c r="DW128" s="782"/>
      <c r="DX128" s="782"/>
      <c r="DY128" s="782"/>
      <c r="DZ128" s="783"/>
    </row>
    <row r="129" spans="1:131" s="199" customFormat="1" ht="26.25" customHeight="1">
      <c r="A129" s="762" t="s">
        <v>93</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453</v>
      </c>
      <c r="X129" s="765"/>
      <c r="Y129" s="765"/>
      <c r="Z129" s="766"/>
      <c r="AA129" s="767">
        <v>2996539</v>
      </c>
      <c r="AB129" s="768"/>
      <c r="AC129" s="768"/>
      <c r="AD129" s="768"/>
      <c r="AE129" s="769"/>
      <c r="AF129" s="770">
        <v>3158486</v>
      </c>
      <c r="AG129" s="768"/>
      <c r="AH129" s="768"/>
      <c r="AI129" s="768"/>
      <c r="AJ129" s="769"/>
      <c r="AK129" s="770">
        <v>3214677</v>
      </c>
      <c r="AL129" s="768"/>
      <c r="AM129" s="768"/>
      <c r="AN129" s="768"/>
      <c r="AO129" s="769"/>
      <c r="AP129" s="771"/>
      <c r="AQ129" s="772"/>
      <c r="AR129" s="772"/>
      <c r="AS129" s="772"/>
      <c r="AT129" s="773"/>
      <c r="AU129" s="237"/>
      <c r="AV129" s="237"/>
      <c r="AW129" s="237"/>
      <c r="AX129" s="737" t="s">
        <v>454</v>
      </c>
      <c r="AY129" s="738"/>
      <c r="AZ129" s="738"/>
      <c r="BA129" s="738"/>
      <c r="BB129" s="738"/>
      <c r="BC129" s="738"/>
      <c r="BD129" s="738"/>
      <c r="BE129" s="739"/>
      <c r="BF129" s="757" t="s">
        <v>112</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455</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456</v>
      </c>
      <c r="X130" s="765"/>
      <c r="Y130" s="765"/>
      <c r="Z130" s="766"/>
      <c r="AA130" s="767">
        <v>392217</v>
      </c>
      <c r="AB130" s="768"/>
      <c r="AC130" s="768"/>
      <c r="AD130" s="768"/>
      <c r="AE130" s="769"/>
      <c r="AF130" s="770">
        <v>385506</v>
      </c>
      <c r="AG130" s="768"/>
      <c r="AH130" s="768"/>
      <c r="AI130" s="768"/>
      <c r="AJ130" s="769"/>
      <c r="AK130" s="770">
        <v>397477</v>
      </c>
      <c r="AL130" s="768"/>
      <c r="AM130" s="768"/>
      <c r="AN130" s="768"/>
      <c r="AO130" s="769"/>
      <c r="AP130" s="771"/>
      <c r="AQ130" s="772"/>
      <c r="AR130" s="772"/>
      <c r="AS130" s="772"/>
      <c r="AT130" s="773"/>
      <c r="AU130" s="237"/>
      <c r="AV130" s="237"/>
      <c r="AW130" s="237"/>
      <c r="AX130" s="737" t="s">
        <v>457</v>
      </c>
      <c r="AY130" s="738"/>
      <c r="AZ130" s="738"/>
      <c r="BA130" s="738"/>
      <c r="BB130" s="738"/>
      <c r="BC130" s="738"/>
      <c r="BD130" s="738"/>
      <c r="BE130" s="739"/>
      <c r="BF130" s="740">
        <v>11.4</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458</v>
      </c>
      <c r="X131" s="748"/>
      <c r="Y131" s="748"/>
      <c r="Z131" s="749"/>
      <c r="AA131" s="750">
        <v>2604322</v>
      </c>
      <c r="AB131" s="751"/>
      <c r="AC131" s="751"/>
      <c r="AD131" s="751"/>
      <c r="AE131" s="752"/>
      <c r="AF131" s="753">
        <v>2772980</v>
      </c>
      <c r="AG131" s="751"/>
      <c r="AH131" s="751"/>
      <c r="AI131" s="751"/>
      <c r="AJ131" s="752"/>
      <c r="AK131" s="753">
        <v>2817200</v>
      </c>
      <c r="AL131" s="751"/>
      <c r="AM131" s="751"/>
      <c r="AN131" s="751"/>
      <c r="AO131" s="752"/>
      <c r="AP131" s="754"/>
      <c r="AQ131" s="755"/>
      <c r="AR131" s="755"/>
      <c r="AS131" s="755"/>
      <c r="AT131" s="756"/>
      <c r="AU131" s="237"/>
      <c r="AV131" s="237"/>
      <c r="AW131" s="237"/>
      <c r="AX131" s="715" t="s">
        <v>459</v>
      </c>
      <c r="AY131" s="716"/>
      <c r="AZ131" s="716"/>
      <c r="BA131" s="716"/>
      <c r="BB131" s="716"/>
      <c r="BC131" s="716"/>
      <c r="BD131" s="716"/>
      <c r="BE131" s="717"/>
      <c r="BF131" s="718">
        <v>123.8</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460</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461</v>
      </c>
      <c r="W132" s="728"/>
      <c r="X132" s="728"/>
      <c r="Y132" s="728"/>
      <c r="Z132" s="729"/>
      <c r="AA132" s="730">
        <v>12.052772279999999</v>
      </c>
      <c r="AB132" s="731"/>
      <c r="AC132" s="731"/>
      <c r="AD132" s="731"/>
      <c r="AE132" s="732"/>
      <c r="AF132" s="733">
        <v>10.75701952</v>
      </c>
      <c r="AG132" s="731"/>
      <c r="AH132" s="731"/>
      <c r="AI132" s="731"/>
      <c r="AJ132" s="732"/>
      <c r="AK132" s="733">
        <v>11.45225756</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462</v>
      </c>
      <c r="W133" s="707"/>
      <c r="X133" s="707"/>
      <c r="Y133" s="707"/>
      <c r="Z133" s="708"/>
      <c r="AA133" s="709">
        <v>12.7</v>
      </c>
      <c r="AB133" s="710"/>
      <c r="AC133" s="710"/>
      <c r="AD133" s="710"/>
      <c r="AE133" s="711"/>
      <c r="AF133" s="709">
        <v>11.8</v>
      </c>
      <c r="AG133" s="710"/>
      <c r="AH133" s="710"/>
      <c r="AI133" s="710"/>
      <c r="AJ133" s="711"/>
      <c r="AK133" s="709">
        <v>11.4</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463</v>
      </c>
      <c r="B5" s="248"/>
      <c r="C5" s="248"/>
      <c r="D5" s="248"/>
      <c r="E5" s="248"/>
      <c r="F5" s="248"/>
      <c r="G5" s="248"/>
      <c r="H5" s="248"/>
      <c r="I5" s="248"/>
      <c r="J5" s="248"/>
      <c r="K5" s="248"/>
      <c r="L5" s="248"/>
      <c r="M5" s="248"/>
      <c r="N5" s="248"/>
      <c r="O5" s="249"/>
    </row>
    <row r="6" spans="1:16">
      <c r="A6" s="250"/>
      <c r="B6" s="246"/>
      <c r="C6" s="246"/>
      <c r="D6" s="246"/>
      <c r="E6" s="246"/>
      <c r="F6" s="246"/>
      <c r="G6" s="251" t="s">
        <v>464</v>
      </c>
      <c r="H6" s="251"/>
      <c r="I6" s="251"/>
      <c r="J6" s="251"/>
      <c r="K6" s="246"/>
      <c r="L6" s="246"/>
      <c r="M6" s="246"/>
      <c r="N6" s="246"/>
    </row>
    <row r="7" spans="1:16">
      <c r="A7" s="250"/>
      <c r="B7" s="246"/>
      <c r="C7" s="246"/>
      <c r="D7" s="246"/>
      <c r="E7" s="246"/>
      <c r="F7" s="246"/>
      <c r="G7" s="253"/>
      <c r="H7" s="254"/>
      <c r="I7" s="254"/>
      <c r="J7" s="255"/>
      <c r="K7" s="1122" t="s">
        <v>465</v>
      </c>
      <c r="L7" s="256"/>
      <c r="M7" s="257" t="s">
        <v>466</v>
      </c>
      <c r="N7" s="258"/>
    </row>
    <row r="8" spans="1:16">
      <c r="A8" s="250"/>
      <c r="B8" s="246"/>
      <c r="C8" s="246"/>
      <c r="D8" s="246"/>
      <c r="E8" s="246"/>
      <c r="F8" s="246"/>
      <c r="G8" s="259"/>
      <c r="H8" s="260"/>
      <c r="I8" s="260"/>
      <c r="J8" s="261"/>
      <c r="K8" s="1123"/>
      <c r="L8" s="262" t="s">
        <v>467</v>
      </c>
      <c r="M8" s="263" t="s">
        <v>468</v>
      </c>
      <c r="N8" s="264" t="s">
        <v>469</v>
      </c>
    </row>
    <row r="9" spans="1:16">
      <c r="A9" s="250"/>
      <c r="B9" s="246"/>
      <c r="C9" s="246"/>
      <c r="D9" s="246"/>
      <c r="E9" s="246"/>
      <c r="F9" s="246"/>
      <c r="G9" s="1136" t="s">
        <v>470</v>
      </c>
      <c r="H9" s="1137"/>
      <c r="I9" s="1137"/>
      <c r="J9" s="1138"/>
      <c r="K9" s="265">
        <v>1200753</v>
      </c>
      <c r="L9" s="266">
        <v>149813</v>
      </c>
      <c r="M9" s="267">
        <v>115876</v>
      </c>
      <c r="N9" s="268">
        <v>29.3</v>
      </c>
    </row>
    <row r="10" spans="1:16">
      <c r="A10" s="250"/>
      <c r="B10" s="246"/>
      <c r="C10" s="246"/>
      <c r="D10" s="246"/>
      <c r="E10" s="246"/>
      <c r="F10" s="246"/>
      <c r="G10" s="1136" t="s">
        <v>471</v>
      </c>
      <c r="H10" s="1137"/>
      <c r="I10" s="1137"/>
      <c r="J10" s="1138"/>
      <c r="K10" s="269">
        <v>101595</v>
      </c>
      <c r="L10" s="270">
        <v>12676</v>
      </c>
      <c r="M10" s="271">
        <v>10922</v>
      </c>
      <c r="N10" s="272">
        <v>16.100000000000001</v>
      </c>
    </row>
    <row r="11" spans="1:16" ht="13.5" customHeight="1">
      <c r="A11" s="250"/>
      <c r="B11" s="246"/>
      <c r="C11" s="246"/>
      <c r="D11" s="246"/>
      <c r="E11" s="246"/>
      <c r="F11" s="246"/>
      <c r="G11" s="1136" t="s">
        <v>472</v>
      </c>
      <c r="H11" s="1137"/>
      <c r="I11" s="1137"/>
      <c r="J11" s="1138"/>
      <c r="K11" s="269">
        <v>13654</v>
      </c>
      <c r="L11" s="270">
        <v>1704</v>
      </c>
      <c r="M11" s="271">
        <v>18462</v>
      </c>
      <c r="N11" s="272">
        <v>-90.8</v>
      </c>
    </row>
    <row r="12" spans="1:16" ht="13.5" customHeight="1">
      <c r="A12" s="250"/>
      <c r="B12" s="246"/>
      <c r="C12" s="246"/>
      <c r="D12" s="246"/>
      <c r="E12" s="246"/>
      <c r="F12" s="246"/>
      <c r="G12" s="1136" t="s">
        <v>473</v>
      </c>
      <c r="H12" s="1137"/>
      <c r="I12" s="1137"/>
      <c r="J12" s="1138"/>
      <c r="K12" s="269" t="s">
        <v>474</v>
      </c>
      <c r="L12" s="270" t="s">
        <v>474</v>
      </c>
      <c r="M12" s="271">
        <v>746</v>
      </c>
      <c r="N12" s="272" t="s">
        <v>474</v>
      </c>
    </row>
    <row r="13" spans="1:16" ht="13.5" customHeight="1">
      <c r="A13" s="250"/>
      <c r="B13" s="246"/>
      <c r="C13" s="246"/>
      <c r="D13" s="246"/>
      <c r="E13" s="246"/>
      <c r="F13" s="246"/>
      <c r="G13" s="1136" t="s">
        <v>475</v>
      </c>
      <c r="H13" s="1137"/>
      <c r="I13" s="1137"/>
      <c r="J13" s="1138"/>
      <c r="K13" s="269" t="s">
        <v>474</v>
      </c>
      <c r="L13" s="270" t="s">
        <v>474</v>
      </c>
      <c r="M13" s="271" t="s">
        <v>474</v>
      </c>
      <c r="N13" s="272" t="s">
        <v>474</v>
      </c>
    </row>
    <row r="14" spans="1:16" ht="13.5" customHeight="1">
      <c r="A14" s="250"/>
      <c r="B14" s="246"/>
      <c r="C14" s="246"/>
      <c r="D14" s="246"/>
      <c r="E14" s="246"/>
      <c r="F14" s="246"/>
      <c r="G14" s="1136" t="s">
        <v>476</v>
      </c>
      <c r="H14" s="1137"/>
      <c r="I14" s="1137"/>
      <c r="J14" s="1138"/>
      <c r="K14" s="269">
        <v>42775</v>
      </c>
      <c r="L14" s="270">
        <v>5337</v>
      </c>
      <c r="M14" s="271">
        <v>5201</v>
      </c>
      <c r="N14" s="272">
        <v>2.6</v>
      </c>
    </row>
    <row r="15" spans="1:16" ht="13.5" customHeight="1">
      <c r="A15" s="250"/>
      <c r="B15" s="246"/>
      <c r="C15" s="246"/>
      <c r="D15" s="246"/>
      <c r="E15" s="246"/>
      <c r="F15" s="246"/>
      <c r="G15" s="1136" t="s">
        <v>477</v>
      </c>
      <c r="H15" s="1137"/>
      <c r="I15" s="1137"/>
      <c r="J15" s="1138"/>
      <c r="K15" s="269">
        <v>66126</v>
      </c>
      <c r="L15" s="270">
        <v>8250</v>
      </c>
      <c r="M15" s="271">
        <v>2624</v>
      </c>
      <c r="N15" s="272">
        <v>214.4</v>
      </c>
    </row>
    <row r="16" spans="1:16">
      <c r="A16" s="250"/>
      <c r="B16" s="246"/>
      <c r="C16" s="246"/>
      <c r="D16" s="246"/>
      <c r="E16" s="246"/>
      <c r="F16" s="246"/>
      <c r="G16" s="1139" t="s">
        <v>478</v>
      </c>
      <c r="H16" s="1140"/>
      <c r="I16" s="1140"/>
      <c r="J16" s="1141"/>
      <c r="K16" s="270">
        <v>-94021</v>
      </c>
      <c r="L16" s="270">
        <v>-11731</v>
      </c>
      <c r="M16" s="271">
        <v>-12273</v>
      </c>
      <c r="N16" s="272">
        <v>-4.4000000000000004</v>
      </c>
    </row>
    <row r="17" spans="1:16">
      <c r="A17" s="250"/>
      <c r="B17" s="246"/>
      <c r="C17" s="246"/>
      <c r="D17" s="246"/>
      <c r="E17" s="246"/>
      <c r="F17" s="246"/>
      <c r="G17" s="1139" t="s">
        <v>170</v>
      </c>
      <c r="H17" s="1140"/>
      <c r="I17" s="1140"/>
      <c r="J17" s="1141"/>
      <c r="K17" s="270">
        <v>1330882</v>
      </c>
      <c r="L17" s="270">
        <v>166049</v>
      </c>
      <c r="M17" s="271">
        <v>141557</v>
      </c>
      <c r="N17" s="272">
        <v>17.3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479</v>
      </c>
      <c r="H19" s="246"/>
      <c r="I19" s="246"/>
      <c r="J19" s="246"/>
      <c r="K19" s="246"/>
      <c r="L19" s="246"/>
      <c r="M19" s="246"/>
      <c r="N19" s="246"/>
    </row>
    <row r="20" spans="1:16">
      <c r="A20" s="250"/>
      <c r="B20" s="246"/>
      <c r="C20" s="246"/>
      <c r="D20" s="246"/>
      <c r="E20" s="246"/>
      <c r="F20" s="246"/>
      <c r="G20" s="274"/>
      <c r="H20" s="275"/>
      <c r="I20" s="275"/>
      <c r="J20" s="276"/>
      <c r="K20" s="277" t="s">
        <v>480</v>
      </c>
      <c r="L20" s="278" t="s">
        <v>481</v>
      </c>
      <c r="M20" s="279" t="s">
        <v>482</v>
      </c>
      <c r="N20" s="280"/>
    </row>
    <row r="21" spans="1:16" s="286" customFormat="1">
      <c r="A21" s="281"/>
      <c r="B21" s="251"/>
      <c r="C21" s="251"/>
      <c r="D21" s="251"/>
      <c r="E21" s="251"/>
      <c r="F21" s="251"/>
      <c r="G21" s="1133" t="s">
        <v>483</v>
      </c>
      <c r="H21" s="1134"/>
      <c r="I21" s="1134"/>
      <c r="J21" s="1135"/>
      <c r="K21" s="282">
        <v>20.09</v>
      </c>
      <c r="L21" s="283">
        <v>13.44</v>
      </c>
      <c r="M21" s="284">
        <v>6.65</v>
      </c>
      <c r="N21" s="251"/>
      <c r="O21" s="285"/>
      <c r="P21" s="281"/>
    </row>
    <row r="22" spans="1:16" s="286" customFormat="1">
      <c r="A22" s="281"/>
      <c r="B22" s="251"/>
      <c r="C22" s="251"/>
      <c r="D22" s="251"/>
      <c r="E22" s="251"/>
      <c r="F22" s="251"/>
      <c r="G22" s="1133" t="s">
        <v>484</v>
      </c>
      <c r="H22" s="1134"/>
      <c r="I22" s="1134"/>
      <c r="J22" s="1135"/>
      <c r="K22" s="287">
        <v>89.9</v>
      </c>
      <c r="L22" s="288">
        <v>94.9</v>
      </c>
      <c r="M22" s="289">
        <v>-5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487</v>
      </c>
      <c r="H29" s="251"/>
      <c r="I29" s="251"/>
      <c r="J29" s="251"/>
      <c r="K29" s="246"/>
      <c r="L29" s="246"/>
      <c r="M29" s="246"/>
      <c r="N29" s="246"/>
      <c r="O29" s="295"/>
    </row>
    <row r="30" spans="1:16">
      <c r="A30" s="250"/>
      <c r="B30" s="246"/>
      <c r="C30" s="246"/>
      <c r="D30" s="246"/>
      <c r="E30" s="246"/>
      <c r="F30" s="246"/>
      <c r="G30" s="253"/>
      <c r="H30" s="254"/>
      <c r="I30" s="254"/>
      <c r="J30" s="255"/>
      <c r="K30" s="1122" t="s">
        <v>465</v>
      </c>
      <c r="L30" s="256"/>
      <c r="M30" s="257" t="s">
        <v>466</v>
      </c>
      <c r="N30" s="258"/>
    </row>
    <row r="31" spans="1:16">
      <c r="A31" s="250"/>
      <c r="B31" s="246"/>
      <c r="C31" s="246"/>
      <c r="D31" s="246"/>
      <c r="E31" s="246"/>
      <c r="F31" s="246"/>
      <c r="G31" s="259"/>
      <c r="H31" s="260"/>
      <c r="I31" s="260"/>
      <c r="J31" s="261"/>
      <c r="K31" s="1123"/>
      <c r="L31" s="262" t="s">
        <v>467</v>
      </c>
      <c r="M31" s="263" t="s">
        <v>468</v>
      </c>
      <c r="N31" s="264" t="s">
        <v>469</v>
      </c>
    </row>
    <row r="32" spans="1:16" ht="27" customHeight="1">
      <c r="A32" s="250"/>
      <c r="B32" s="246"/>
      <c r="C32" s="246"/>
      <c r="D32" s="246"/>
      <c r="E32" s="246"/>
      <c r="F32" s="246"/>
      <c r="G32" s="1124" t="s">
        <v>488</v>
      </c>
      <c r="H32" s="1125"/>
      <c r="I32" s="1125"/>
      <c r="J32" s="1126"/>
      <c r="K32" s="296">
        <v>684180</v>
      </c>
      <c r="L32" s="296">
        <v>85362</v>
      </c>
      <c r="M32" s="297">
        <v>70006</v>
      </c>
      <c r="N32" s="298">
        <v>21.9</v>
      </c>
    </row>
    <row r="33" spans="1:16" ht="13.5" customHeight="1">
      <c r="A33" s="250"/>
      <c r="B33" s="246"/>
      <c r="C33" s="246"/>
      <c r="D33" s="246"/>
      <c r="E33" s="246"/>
      <c r="F33" s="246"/>
      <c r="G33" s="1124" t="s">
        <v>489</v>
      </c>
      <c r="H33" s="1125"/>
      <c r="I33" s="1125"/>
      <c r="J33" s="1126"/>
      <c r="K33" s="296" t="s">
        <v>474</v>
      </c>
      <c r="L33" s="296" t="s">
        <v>474</v>
      </c>
      <c r="M33" s="297" t="s">
        <v>474</v>
      </c>
      <c r="N33" s="298" t="s">
        <v>474</v>
      </c>
    </row>
    <row r="34" spans="1:16" ht="27" customHeight="1">
      <c r="A34" s="250"/>
      <c r="B34" s="246"/>
      <c r="C34" s="246"/>
      <c r="D34" s="246"/>
      <c r="E34" s="246"/>
      <c r="F34" s="246"/>
      <c r="G34" s="1124" t="s">
        <v>490</v>
      </c>
      <c r="H34" s="1125"/>
      <c r="I34" s="1125"/>
      <c r="J34" s="1126"/>
      <c r="K34" s="296" t="s">
        <v>474</v>
      </c>
      <c r="L34" s="296" t="s">
        <v>474</v>
      </c>
      <c r="M34" s="297">
        <v>1</v>
      </c>
      <c r="N34" s="298" t="s">
        <v>474</v>
      </c>
    </row>
    <row r="35" spans="1:16" ht="27" customHeight="1">
      <c r="A35" s="250"/>
      <c r="B35" s="246"/>
      <c r="C35" s="246"/>
      <c r="D35" s="246"/>
      <c r="E35" s="246"/>
      <c r="F35" s="246"/>
      <c r="G35" s="1124" t="s">
        <v>491</v>
      </c>
      <c r="H35" s="1125"/>
      <c r="I35" s="1125"/>
      <c r="J35" s="1126"/>
      <c r="K35" s="296">
        <v>21780</v>
      </c>
      <c r="L35" s="296">
        <v>2717</v>
      </c>
      <c r="M35" s="297">
        <v>19095</v>
      </c>
      <c r="N35" s="298">
        <v>-85.8</v>
      </c>
    </row>
    <row r="36" spans="1:16" ht="27" customHeight="1">
      <c r="A36" s="250"/>
      <c r="B36" s="246"/>
      <c r="C36" s="246"/>
      <c r="D36" s="246"/>
      <c r="E36" s="246"/>
      <c r="F36" s="246"/>
      <c r="G36" s="1124" t="s">
        <v>492</v>
      </c>
      <c r="H36" s="1125"/>
      <c r="I36" s="1125"/>
      <c r="J36" s="1126"/>
      <c r="K36" s="296">
        <v>58006</v>
      </c>
      <c r="L36" s="296">
        <v>7237</v>
      </c>
      <c r="M36" s="297">
        <v>5066</v>
      </c>
      <c r="N36" s="298">
        <v>42.9</v>
      </c>
    </row>
    <row r="37" spans="1:16" ht="13.5" customHeight="1">
      <c r="A37" s="250"/>
      <c r="B37" s="246"/>
      <c r="C37" s="246"/>
      <c r="D37" s="246"/>
      <c r="E37" s="246"/>
      <c r="F37" s="246"/>
      <c r="G37" s="1124" t="s">
        <v>493</v>
      </c>
      <c r="H37" s="1125"/>
      <c r="I37" s="1125"/>
      <c r="J37" s="1126"/>
      <c r="K37" s="296" t="s">
        <v>474</v>
      </c>
      <c r="L37" s="296" t="s">
        <v>474</v>
      </c>
      <c r="M37" s="297">
        <v>1361</v>
      </c>
      <c r="N37" s="298" t="s">
        <v>474</v>
      </c>
    </row>
    <row r="38" spans="1:16" ht="27" customHeight="1">
      <c r="A38" s="250"/>
      <c r="B38" s="246"/>
      <c r="C38" s="246"/>
      <c r="D38" s="246"/>
      <c r="E38" s="246"/>
      <c r="F38" s="246"/>
      <c r="G38" s="1127" t="s">
        <v>494</v>
      </c>
      <c r="H38" s="1128"/>
      <c r="I38" s="1128"/>
      <c r="J38" s="1129"/>
      <c r="K38" s="299">
        <v>1889</v>
      </c>
      <c r="L38" s="299">
        <v>236</v>
      </c>
      <c r="M38" s="300">
        <v>15</v>
      </c>
      <c r="N38" s="301">
        <v>1473.3</v>
      </c>
      <c r="O38" s="295"/>
    </row>
    <row r="39" spans="1:16">
      <c r="A39" s="250"/>
      <c r="B39" s="246"/>
      <c r="C39" s="246"/>
      <c r="D39" s="246"/>
      <c r="E39" s="246"/>
      <c r="F39" s="246"/>
      <c r="G39" s="1127" t="s">
        <v>495</v>
      </c>
      <c r="H39" s="1128"/>
      <c r="I39" s="1128"/>
      <c r="J39" s="1129"/>
      <c r="K39" s="302">
        <v>-45745</v>
      </c>
      <c r="L39" s="302">
        <v>-5707</v>
      </c>
      <c r="M39" s="303">
        <v>-2978</v>
      </c>
      <c r="N39" s="304">
        <v>91.6</v>
      </c>
      <c r="O39" s="295"/>
    </row>
    <row r="40" spans="1:16" ht="27" customHeight="1">
      <c r="A40" s="250"/>
      <c r="B40" s="246"/>
      <c r="C40" s="246"/>
      <c r="D40" s="246"/>
      <c r="E40" s="246"/>
      <c r="F40" s="246"/>
      <c r="G40" s="1124" t="s">
        <v>496</v>
      </c>
      <c r="H40" s="1125"/>
      <c r="I40" s="1125"/>
      <c r="J40" s="1126"/>
      <c r="K40" s="302">
        <v>-397477</v>
      </c>
      <c r="L40" s="302">
        <v>-49592</v>
      </c>
      <c r="M40" s="303">
        <v>-63538</v>
      </c>
      <c r="N40" s="304">
        <v>-21.9</v>
      </c>
      <c r="O40" s="295"/>
    </row>
    <row r="41" spans="1:16">
      <c r="A41" s="250"/>
      <c r="B41" s="246"/>
      <c r="C41" s="246"/>
      <c r="D41" s="246"/>
      <c r="E41" s="246"/>
      <c r="F41" s="246"/>
      <c r="G41" s="1130" t="s">
        <v>281</v>
      </c>
      <c r="H41" s="1131"/>
      <c r="I41" s="1131"/>
      <c r="J41" s="1132"/>
      <c r="K41" s="296">
        <v>322633</v>
      </c>
      <c r="L41" s="302">
        <v>40254</v>
      </c>
      <c r="M41" s="303">
        <v>29028</v>
      </c>
      <c r="N41" s="304">
        <v>38.700000000000003</v>
      </c>
      <c r="O41" s="295"/>
    </row>
    <row r="42" spans="1:16">
      <c r="A42" s="250"/>
      <c r="B42" s="246"/>
      <c r="C42" s="246"/>
      <c r="D42" s="246"/>
      <c r="E42" s="246"/>
      <c r="F42" s="246"/>
      <c r="G42" s="305" t="s">
        <v>497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498</v>
      </c>
      <c r="B47" s="246"/>
      <c r="C47" s="246"/>
      <c r="D47" s="246"/>
      <c r="E47" s="246"/>
      <c r="F47" s="246"/>
      <c r="G47" s="246"/>
      <c r="H47" s="246"/>
      <c r="I47" s="246"/>
      <c r="J47" s="246"/>
      <c r="K47" s="246"/>
      <c r="L47" s="246"/>
      <c r="M47" s="246"/>
      <c r="N47" s="246"/>
    </row>
    <row r="48" spans="1:16">
      <c r="A48" s="250"/>
      <c r="B48" s="246"/>
      <c r="C48" s="246"/>
      <c r="D48" s="246"/>
      <c r="E48" s="246"/>
      <c r="F48" s="246"/>
      <c r="G48" s="310" t="s">
        <v>499</v>
      </c>
      <c r="H48" s="310"/>
      <c r="I48" s="310"/>
      <c r="J48" s="310"/>
      <c r="K48" s="310"/>
      <c r="L48" s="310"/>
      <c r="M48" s="311"/>
      <c r="N48" s="310"/>
    </row>
    <row r="49" spans="1:14" ht="13.5" customHeight="1">
      <c r="A49" s="250"/>
      <c r="B49" s="246"/>
      <c r="C49" s="246"/>
      <c r="D49" s="246"/>
      <c r="E49" s="246"/>
      <c r="F49" s="246"/>
      <c r="G49" s="312"/>
      <c r="H49" s="313"/>
      <c r="I49" s="1117" t="s">
        <v>465</v>
      </c>
      <c r="J49" s="1119" t="s">
        <v>500</v>
      </c>
      <c r="K49" s="1120"/>
      <c r="L49" s="1120"/>
      <c r="M49" s="1120"/>
      <c r="N49" s="1121"/>
    </row>
    <row r="50" spans="1:14">
      <c r="A50" s="250"/>
      <c r="B50" s="246"/>
      <c r="C50" s="246"/>
      <c r="D50" s="246"/>
      <c r="E50" s="246"/>
      <c r="F50" s="246"/>
      <c r="G50" s="314"/>
      <c r="H50" s="315"/>
      <c r="I50" s="1118"/>
      <c r="J50" s="316" t="s">
        <v>501</v>
      </c>
      <c r="K50" s="317" t="s">
        <v>502</v>
      </c>
      <c r="L50" s="318" t="s">
        <v>503</v>
      </c>
      <c r="M50" s="319" t="s">
        <v>504</v>
      </c>
      <c r="N50" s="320" t="s">
        <v>505</v>
      </c>
    </row>
    <row r="51" spans="1:14">
      <c r="A51" s="250"/>
      <c r="B51" s="246"/>
      <c r="C51" s="246"/>
      <c r="D51" s="246"/>
      <c r="E51" s="246"/>
      <c r="F51" s="246"/>
      <c r="G51" s="312" t="s">
        <v>506</v>
      </c>
      <c r="H51" s="313"/>
      <c r="I51" s="321">
        <v>2019093</v>
      </c>
      <c r="J51" s="322">
        <v>245841</v>
      </c>
      <c r="K51" s="323">
        <v>63.8</v>
      </c>
      <c r="L51" s="324">
        <v>94828</v>
      </c>
      <c r="M51" s="325">
        <v>3.1</v>
      </c>
      <c r="N51" s="326">
        <v>60.7</v>
      </c>
    </row>
    <row r="52" spans="1:14">
      <c r="A52" s="250"/>
      <c r="B52" s="246"/>
      <c r="C52" s="246"/>
      <c r="D52" s="246"/>
      <c r="E52" s="246"/>
      <c r="F52" s="246"/>
      <c r="G52" s="327"/>
      <c r="H52" s="328" t="s">
        <v>507</v>
      </c>
      <c r="I52" s="329">
        <v>1277727</v>
      </c>
      <c r="J52" s="330">
        <v>155574</v>
      </c>
      <c r="K52" s="331">
        <v>60.7</v>
      </c>
      <c r="L52" s="332">
        <v>55133</v>
      </c>
      <c r="M52" s="333">
        <v>4.9000000000000004</v>
      </c>
      <c r="N52" s="334">
        <v>55.8</v>
      </c>
    </row>
    <row r="53" spans="1:14">
      <c r="A53" s="250"/>
      <c r="B53" s="246"/>
      <c r="C53" s="246"/>
      <c r="D53" s="246"/>
      <c r="E53" s="246"/>
      <c r="F53" s="246"/>
      <c r="G53" s="312" t="s">
        <v>508</v>
      </c>
      <c r="H53" s="313"/>
      <c r="I53" s="321">
        <v>3824475</v>
      </c>
      <c r="J53" s="322">
        <v>460503</v>
      </c>
      <c r="K53" s="323">
        <v>87.3</v>
      </c>
      <c r="L53" s="324">
        <v>119674</v>
      </c>
      <c r="M53" s="325">
        <v>26.2</v>
      </c>
      <c r="N53" s="326">
        <v>61.1</v>
      </c>
    </row>
    <row r="54" spans="1:14">
      <c r="A54" s="250"/>
      <c r="B54" s="246"/>
      <c r="C54" s="246"/>
      <c r="D54" s="246"/>
      <c r="E54" s="246"/>
      <c r="F54" s="246"/>
      <c r="G54" s="327"/>
      <c r="H54" s="328" t="s">
        <v>507</v>
      </c>
      <c r="I54" s="329">
        <v>884238</v>
      </c>
      <c r="J54" s="330">
        <v>106471</v>
      </c>
      <c r="K54" s="331">
        <v>-31.6</v>
      </c>
      <c r="L54" s="332">
        <v>57803</v>
      </c>
      <c r="M54" s="333">
        <v>4.8</v>
      </c>
      <c r="N54" s="334">
        <v>-36.4</v>
      </c>
    </row>
    <row r="55" spans="1:14">
      <c r="A55" s="250"/>
      <c r="B55" s="246"/>
      <c r="C55" s="246"/>
      <c r="D55" s="246"/>
      <c r="E55" s="246"/>
      <c r="F55" s="246"/>
      <c r="G55" s="312" t="s">
        <v>509</v>
      </c>
      <c r="H55" s="313"/>
      <c r="I55" s="321">
        <v>2394293</v>
      </c>
      <c r="J55" s="322">
        <v>290112</v>
      </c>
      <c r="K55" s="323">
        <v>-37</v>
      </c>
      <c r="L55" s="324">
        <v>119685</v>
      </c>
      <c r="M55" s="325">
        <v>0</v>
      </c>
      <c r="N55" s="326">
        <v>-37</v>
      </c>
    </row>
    <row r="56" spans="1:14">
      <c r="A56" s="250"/>
      <c r="B56" s="246"/>
      <c r="C56" s="246"/>
      <c r="D56" s="246"/>
      <c r="E56" s="246"/>
      <c r="F56" s="246"/>
      <c r="G56" s="327"/>
      <c r="H56" s="328" t="s">
        <v>507</v>
      </c>
      <c r="I56" s="329">
        <v>1764009</v>
      </c>
      <c r="J56" s="330">
        <v>213742</v>
      </c>
      <c r="K56" s="331">
        <v>100.8</v>
      </c>
      <c r="L56" s="332">
        <v>68464</v>
      </c>
      <c r="M56" s="333">
        <v>18.399999999999999</v>
      </c>
      <c r="N56" s="334">
        <v>82.4</v>
      </c>
    </row>
    <row r="57" spans="1:14">
      <c r="A57" s="250"/>
      <c r="B57" s="246"/>
      <c r="C57" s="246"/>
      <c r="D57" s="246"/>
      <c r="E57" s="246"/>
      <c r="F57" s="246"/>
      <c r="G57" s="312" t="s">
        <v>510</v>
      </c>
      <c r="H57" s="313"/>
      <c r="I57" s="321">
        <v>3110141</v>
      </c>
      <c r="J57" s="322">
        <v>380306</v>
      </c>
      <c r="K57" s="323">
        <v>31.1</v>
      </c>
      <c r="L57" s="324">
        <v>109920</v>
      </c>
      <c r="M57" s="325">
        <v>-8.1999999999999993</v>
      </c>
      <c r="N57" s="326">
        <v>39.299999999999997</v>
      </c>
    </row>
    <row r="58" spans="1:14">
      <c r="A58" s="250"/>
      <c r="B58" s="246"/>
      <c r="C58" s="246"/>
      <c r="D58" s="246"/>
      <c r="E58" s="246"/>
      <c r="F58" s="246"/>
      <c r="G58" s="327"/>
      <c r="H58" s="328" t="s">
        <v>507</v>
      </c>
      <c r="I58" s="329">
        <v>2102741</v>
      </c>
      <c r="J58" s="330">
        <v>257122</v>
      </c>
      <c r="K58" s="331">
        <v>20.3</v>
      </c>
      <c r="L58" s="332">
        <v>62739</v>
      </c>
      <c r="M58" s="333">
        <v>-8.4</v>
      </c>
      <c r="N58" s="334">
        <v>28.7</v>
      </c>
    </row>
    <row r="59" spans="1:14">
      <c r="A59" s="250"/>
      <c r="B59" s="246"/>
      <c r="C59" s="246"/>
      <c r="D59" s="246"/>
      <c r="E59" s="246"/>
      <c r="F59" s="246"/>
      <c r="G59" s="312" t="s">
        <v>511</v>
      </c>
      <c r="H59" s="313"/>
      <c r="I59" s="321">
        <v>3240803</v>
      </c>
      <c r="J59" s="322">
        <v>404342</v>
      </c>
      <c r="K59" s="323">
        <v>6.3</v>
      </c>
      <c r="L59" s="324">
        <v>119882</v>
      </c>
      <c r="M59" s="325">
        <v>9.1</v>
      </c>
      <c r="N59" s="326">
        <v>-2.8</v>
      </c>
    </row>
    <row r="60" spans="1:14">
      <c r="A60" s="250"/>
      <c r="B60" s="246"/>
      <c r="C60" s="246"/>
      <c r="D60" s="246"/>
      <c r="E60" s="246"/>
      <c r="F60" s="246"/>
      <c r="G60" s="327"/>
      <c r="H60" s="328" t="s">
        <v>507</v>
      </c>
      <c r="I60" s="335">
        <v>1968865</v>
      </c>
      <c r="J60" s="330">
        <v>245648</v>
      </c>
      <c r="K60" s="331">
        <v>-4.5</v>
      </c>
      <c r="L60" s="332">
        <v>66481</v>
      </c>
      <c r="M60" s="333">
        <v>6</v>
      </c>
      <c r="N60" s="334">
        <v>-10.5</v>
      </c>
    </row>
    <row r="61" spans="1:14">
      <c r="A61" s="250"/>
      <c r="B61" s="246"/>
      <c r="C61" s="246"/>
      <c r="D61" s="246"/>
      <c r="E61" s="246"/>
      <c r="F61" s="246"/>
      <c r="G61" s="312" t="s">
        <v>512</v>
      </c>
      <c r="H61" s="336"/>
      <c r="I61" s="337">
        <v>2917761</v>
      </c>
      <c r="J61" s="338">
        <v>356221</v>
      </c>
      <c r="K61" s="339">
        <v>30.3</v>
      </c>
      <c r="L61" s="340">
        <v>112798</v>
      </c>
      <c r="M61" s="341">
        <v>6</v>
      </c>
      <c r="N61" s="326">
        <v>24.3</v>
      </c>
    </row>
    <row r="62" spans="1:14">
      <c r="A62" s="250"/>
      <c r="B62" s="246"/>
      <c r="C62" s="246"/>
      <c r="D62" s="246"/>
      <c r="E62" s="246"/>
      <c r="F62" s="246"/>
      <c r="G62" s="327"/>
      <c r="H62" s="328" t="s">
        <v>507</v>
      </c>
      <c r="I62" s="329">
        <v>1599516</v>
      </c>
      <c r="J62" s="330">
        <v>195711</v>
      </c>
      <c r="K62" s="331">
        <v>29.1</v>
      </c>
      <c r="L62" s="332">
        <v>62124</v>
      </c>
      <c r="M62" s="333">
        <v>5.0999999999999996</v>
      </c>
      <c r="N62" s="334">
        <v>24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42" t="s">
        <v>3</v>
      </c>
      <c r="D47" s="1142"/>
      <c r="E47" s="1143"/>
      <c r="F47" s="11">
        <v>21.61</v>
      </c>
      <c r="G47" s="12">
        <v>18.52</v>
      </c>
      <c r="H47" s="12">
        <v>19.11</v>
      </c>
      <c r="I47" s="12">
        <v>18.13</v>
      </c>
      <c r="J47" s="13">
        <v>17.899999999999999</v>
      </c>
    </row>
    <row r="48" spans="2:10" ht="57.75" customHeight="1">
      <c r="B48" s="14"/>
      <c r="C48" s="1144" t="s">
        <v>4</v>
      </c>
      <c r="D48" s="1144"/>
      <c r="E48" s="1145"/>
      <c r="F48" s="15">
        <v>3.39</v>
      </c>
      <c r="G48" s="16">
        <v>7.46</v>
      </c>
      <c r="H48" s="16">
        <v>4.3899999999999997</v>
      </c>
      <c r="I48" s="16">
        <v>6.82</v>
      </c>
      <c r="J48" s="17">
        <v>0.93</v>
      </c>
    </row>
    <row r="49" spans="2:10" ht="57.75" customHeight="1" thickBot="1">
      <c r="B49" s="18"/>
      <c r="C49" s="1146" t="s">
        <v>5</v>
      </c>
      <c r="D49" s="1146"/>
      <c r="E49" s="1147"/>
      <c r="F49" s="19" t="s">
        <v>519</v>
      </c>
      <c r="G49" s="20">
        <v>1.2</v>
      </c>
      <c r="H49" s="20" t="s">
        <v>520</v>
      </c>
      <c r="I49" s="20">
        <v>2.66</v>
      </c>
      <c r="J49" s="21" t="s">
        <v>521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2018-03-01T02:50:52Z</cp:lastPrinted>
  <dcterms:created xsi:type="dcterms:W3CDTF">2018-01-24T04:34:22Z</dcterms:created>
  <dcterms:modified xsi:type="dcterms:W3CDTF">2018-03-01T02:50:56Z</dcterms:modified>
  <cp:category/>
</cp:coreProperties>
</file>