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W36" i="10"/>
  <c r="BW37" i="10" s="1"/>
  <c r="BW38" i="10" s="1"/>
  <c r="BW39" i="10" s="1"/>
  <c r="BW40" i="10" s="1"/>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<sst xmlns="http://schemas.openxmlformats.org/spreadsheetml/2006/main" count="1045" uniqueCount="570">
  <si>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</si>
  <si>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</si>
  <si>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</si>
  <si>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</si>
  <si>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</si>
  <si>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</si>
  <si>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</si>
  <si>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</si>
  <si>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</si>
  <si>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</si>
  <si>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</si>
  <si>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</si>
  <si>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</si>
  <si>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</si>
  <si>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</si>
  <si>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</si>
  <si>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</si>
  <si>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</si>
  <si>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</si>
  <si>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</si>
  <si>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</si>
  <si>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</si>
  <si>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</si>
  <si>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</si>
  <si>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</si>
  <si>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</si>
  <si>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</si>
  <si>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</si>
  <si>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</si>
  <si>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</si>
  <si>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</si>
  <si>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</si>
  <si>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</si>
  <si>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</si>
  <si>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</si>
  <si>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</si>
  <si>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</si>
  <si>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</si>
  <si>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</si>
  <si>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</si>
  <si>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</si>
  <si>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</si>
  <si>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</si>
  <si>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</si>
  <si>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</si>
  <si>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</si>
  <si>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</si>
  <si>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</si>
  <si>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</si>
  <si>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</si>
  <si>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</si>
  <si>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</si>
  <si>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</si>
  <si>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</si>
  <si>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</si>
  <si>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</si>
  <si>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</si>
  <si>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</si>
  <si>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</si>
  <si>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</si>
  <si>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</si>
  <si>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</si>
  <si>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</si>
  <si>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</si>
  <si>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</si>
  <si>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</si>
  <si>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</si>
  <si>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</si>
  <si>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</si>
  <si>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</si>
  <si>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</si>
  <si>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</si>
  <si>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</si>
  <si>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</si>
  <si>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</si>
  <si>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</si>
  <si>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</si>
  <si>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</si>
  <si>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</si>
  <si>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</si>
  <si>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</si>
  <si>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</si>
  <si>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</si>
  <si>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</si>
  <si>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</si>
  <si>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</si>
  <si>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</si>
  <si>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</si>
  <si>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</si>
  <si>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</si>
  <si>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</si>
  <si>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大島町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</si>
  <si>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</si>
  <si>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</si>
  <si>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</si>
  <si>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</si>
  <si>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</si>
  <si>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</si>
  <si>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</si>
  <si>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</si>
  <si>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</si>
  <si>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</si>
  <si>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</si>
  <si>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</si>
  <si>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</si>
  <si>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</si>
  <si>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</si>
  <si>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</si>
  <si>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</si>
  <si>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</si>
  <si>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</si>
  <si>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</si>
  <si>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</si>
  <si>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</si>
  <si>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</si>
  <si>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</si>
  <si>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</si>
  <si>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</si>
  <si>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</si>
  <si>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</si>
  <si>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</si>
  <si>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</si>
  <si>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</si>
  <si>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</si>
  <si>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</si>
  <si>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</si>
  <si>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</si>
  <si>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</si>
  <si>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</si>
  <si>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</si>
  <si>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</si>
  <si>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</si>
  <si>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</si>
  <si>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</si>
  <si>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</si>
  <si>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</si>
  <si>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</si>
  <si>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</si>
  <si>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</si>
  <si>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</si>
  <si>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</si>
  <si>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</si>
  <si>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</si>
  <si>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</si>
  <si>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</si>
  <si>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</si>
  <si>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0"/>
  </si>
  <si>
    <t>うち日本人(％)</t>
    <phoneticPr fontId="5"/>
  </si>
  <si>
    <t>-1.6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</si>
  <si>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</si>
  <si>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</si>
  <si>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</si>
  <si>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</si>
  <si>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</si>
  <si>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</si>
  <si>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</si>
  <si>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</si>
  <si>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</si>
  <si>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</si>
  <si>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</si>
  <si>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</si>
  <si>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</si>
  <si>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</si>
  <si>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</si>
  <si>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</si>
  <si>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</si>
  <si>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</si>
  <si>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</si>
  <si>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</si>
  <si>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</si>
  <si>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</si>
  <si>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</si>
  <si>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</si>
  <si>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</si>
  <si>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</si>
  <si>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</si>
  <si>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</si>
  <si>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</si>
  <si>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</si>
  <si>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</si>
  <si>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</si>
  <si>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</si>
  <si>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</si>
  <si>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</si>
  <si>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</si>
  <si>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</si>
  <si>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</si>
  <si>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</si>
  <si>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</si>
  <si>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</si>
  <si>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</si>
  <si>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</si>
  <si>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</si>
  <si>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</si>
  <si>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</si>
  <si>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</si>
  <si>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</si>
  <si>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</si>
  <si>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</si>
  <si>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</si>
  <si>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</si>
  <si>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</si>
  <si>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</si>
  <si>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</si>
  <si>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</si>
  <si>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</si>
  <si>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</si>
  <si>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</si>
  <si>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</si>
  <si>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</si>
  <si>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</si>
  <si>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東京都大島町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</si>
  <si>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</si>
  <si>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</si>
  <si>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</si>
  <si>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</si>
  <si>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</si>
  <si>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</si>
  <si>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</si>
  <si>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</si>
  <si>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</si>
  <si>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</si>
  <si>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</si>
  <si>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</si>
  <si>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</si>
  <si>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</si>
  <si>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</si>
  <si>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</si>
  <si>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</si>
  <si>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</si>
  <si>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</si>
  <si>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</si>
  <si>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</si>
  <si>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</si>
  <si>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</si>
  <si>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</si>
  <si>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</si>
  <si>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</si>
  <si>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</si>
  <si>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</si>
  <si>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</si>
  <si>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</si>
  <si>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</si>
  <si>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</si>
  <si>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</si>
  <si>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</si>
  <si>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</si>
  <si>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</si>
  <si>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</si>
  <si>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</si>
  <si>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</si>
  <si>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</si>
  <si>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</si>
  <si>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</si>
  <si>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</si>
  <si>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</si>
  <si>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</si>
  <si>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</si>
  <si>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</si>
  <si>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</si>
  <si>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</si>
  <si>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</si>
  <si>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</si>
  <si>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</si>
  <si>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</si>
  <si>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</si>
  <si>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</si>
  <si>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</si>
  <si>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</si>
  <si>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</si>
  <si>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</si>
  <si>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</si>
  <si>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</si>
  <si>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</si>
  <si>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</si>
  <si>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</si>
  <si>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</si>
  <si>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</si>
  <si>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</si>
  <si>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</si>
  <si>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</si>
  <si>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</si>
  <si>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</si>
  <si>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</si>
  <si>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</si>
  <si>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</si>
  <si>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</si>
  <si>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</si>
  <si>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</si>
  <si>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</si>
  <si>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</si>
  <si>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</si>
  <si>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</si>
  <si>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</si>
  <si>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</si>
  <si>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</si>
  <si>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</si>
  <si>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</si>
  <si>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</si>
  <si>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</si>
  <si>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</si>
  <si>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</si>
  <si>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</si>
  <si>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</si>
  <si>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</si>
  <si>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</si>
  <si>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</si>
  <si>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</si>
  <si>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</si>
  <si>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</si>
  <si>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</si>
  <si>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</si>
  <si>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</si>
  <si>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</si>
  <si>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</si>
  <si>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</si>
  <si>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</si>
  <si>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</si>
  <si>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</si>
  <si>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</si>
  <si>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</si>
  <si>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</si>
  <si>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</si>
  <si>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</si>
  <si>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</si>
  <si>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</si>
  <si>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</si>
  <si>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</si>
  <si>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</si>
  <si>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</si>
  <si>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</si>
  <si>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工業用水道</t>
    <phoneticPr fontId="5"/>
  </si>
  <si>
    <t>加入世帯数(世帯)</t>
  </si>
  <si>
    <t>　　うち一部事務組合負担金</t>
    <phoneticPr fontId="5"/>
  </si>
  <si>
    <t>歳入合計</t>
    <phoneticPr fontId="5"/>
  </si>
  <si>
    <t>交通</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</si>
  <si>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</si>
  <si>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</si>
  <si>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</si>
  <si>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</si>
  <si>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</si>
  <si>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</si>
  <si>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</si>
  <si>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</si>
  <si>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</si>
  <si>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</si>
  <si>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</si>
  <si>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</si>
  <si>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</si>
  <si>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</si>
  <si>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</si>
  <si>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</si>
  <si>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</si>
  <si>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</si>
  <si>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</si>
  <si>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</si>
  <si>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</si>
  <si>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</si>
  <si>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</si>
  <si>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</si>
  <si>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</si>
  <si>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東京都大島町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</si>
  <si>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</si>
  <si>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</si>
  <si>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</si>
  <si>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</si>
  <si>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</si>
  <si>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</si>
  <si>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</si>
  <si>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</si>
  <si>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</si>
  <si>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</si>
  <si>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</si>
  <si>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</si>
  <si>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</si>
  <si>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</si>
  <si>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</si>
  <si>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</si>
  <si>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</si>
  <si>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</si>
  <si>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</si>
  <si>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</si>
  <si>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</si>
  <si>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</si>
  <si>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</si>
  <si>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</si>
  <si>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</si>
  <si>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</si>
  <si>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</si>
  <si>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</si>
  <si>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</si>
  <si>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</si>
  <si>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</si>
  <si>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</si>
  <si>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</si>
  <si>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t>
    <phoneticPr fontId="5"/>
  </si>
  <si>
    <t>介護保険事業勘定</t>
    <phoneticPr fontId="5"/>
  </si>
  <si>
    <t>後期高齢者医療事業</t>
    <phoneticPr fontId="5"/>
  </si>
  <si>
    <t>水道事業</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</si>
  <si>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</si>
  <si>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</si>
  <si>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</si>
  <si>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</si>
  <si>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</si>
  <si>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</si>
  <si>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</si>
  <si>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</si>
  <si>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</si>
  <si>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</si>
  <si>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</si>
  <si>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</si>
  <si>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</si>
  <si>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</si>
  <si>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</si>
  <si>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</si>
  <si>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</si>
  <si>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</si>
  <si>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</si>
  <si>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</si>
  <si>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</si>
  <si>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</si>
  <si>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</si>
  <si>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</si>
  <si>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</si>
  <si>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</si>
  <si>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</si>
  <si>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</si>
  <si>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</si>
  <si>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</si>
  <si>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</si>
  <si>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</si>
  <si>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</si>
  <si>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</si>
  <si>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</si>
  <si>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</si>
  <si>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</si>
  <si>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</si>
  <si>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</si>
  <si>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</si>
  <si>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</si>
  <si>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</si>
  <si>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</si>
  <si>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</si>
  <si>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</si>
  <si>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</si>
  <si>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</si>
  <si>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</si>
  <si>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</si>
  <si>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</si>
  <si>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</si>
  <si>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</si>
  <si>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</si>
  <si>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</si>
  <si>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</si>
  <si>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</si>
  <si>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</si>
  <si>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</si>
  <si>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</si>
  <si>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</si>
  <si>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</si>
  <si>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</si>
  <si>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</si>
  <si>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</si>
  <si>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</si>
  <si>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</si>
  <si>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</si>
  <si>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</si>
  <si>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</si>
  <si>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</si>
  <si>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</si>
  <si>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</si>
  <si>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</si>
  <si>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</si>
  <si>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</si>
  <si>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</si>
  <si>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</si>
  <si>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</si>
  <si>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</si>
  <si>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</si>
  <si>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</si>
  <si>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</si>
  <si>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</si>
  <si>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</si>
  <si>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</si>
  <si>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</si>
  <si>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</si>
  <si>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</si>
  <si>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</si>
  <si>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</si>
  <si>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</si>
  <si>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</si>
  <si>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</si>
  <si>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</si>
  <si>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</si>
  <si>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</si>
  <si>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</si>
  <si>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</si>
  <si>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</si>
  <si>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</si>
  <si>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</si>
  <si>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</si>
  <si>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</si>
  <si>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</si>
  <si>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</si>
  <si>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</si>
  <si>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</si>
  <si>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</si>
  <si>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</si>
  <si>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</si>
  <si>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</si>
  <si>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</si>
  <si>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</si>
  <si>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</si>
  <si>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</si>
  <si>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</si>
  <si>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</si>
  <si>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</si>
  <si>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</si>
  <si>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</si>
  <si>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</si>
  <si>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</si>
  <si>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</si>
  <si>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</si>
  <si>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</si>
  <si>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</si>
  <si>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</si>
  <si>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</si>
  <si>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</si>
  <si>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</si>
  <si>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</si>
  <si>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</si>
  <si>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</si>
  <si>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</si>
  <si>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</si>
  <si>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</si>
  <si>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</si>
  <si>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</si>
  <si>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</si>
  <si>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</si>
  <si>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</si>
  <si>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</si>
  <si>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</si>
  <si>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</si>
  <si>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</si>
  <si>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</si>
  <si>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</si>
  <si>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3.30</t>
  </si>
  <si>
    <t>▲ 5.68</t>
  </si>
  <si>
    <t>介護保険事業勘定</t>
  </si>
  <si>
    <t>一般会計</t>
  </si>
  <si>
    <t>後期高齢者医療事業</t>
  </si>
  <si>
    <t>国民健康保険事業勘定</t>
  </si>
  <si>
    <t>水道事業</t>
  </si>
  <si>
    <t>その他会計（赤字）</t>
  </si>
  <si>
    <t>その他会計（黒字）</t>
  </si>
  <si>
    <t>東京都島嶼町村一部事務組合</t>
    <rPh sb="0" eb="3">
      <t>トウキョウト</t>
    </rPh>
    <rPh sb="3" eb="5">
      <t>トウショ</t>
    </rPh>
    <rPh sb="5" eb="7">
      <t>チョウソン</t>
    </rPh>
    <rPh sb="7" eb="9">
      <t>イチブ</t>
    </rPh>
    <rPh sb="9" eb="11">
      <t>ジム</t>
    </rPh>
    <rPh sb="11" eb="13">
      <t>クミアイ</t>
    </rPh>
    <phoneticPr fontId="2"/>
  </si>
  <si>
    <t>東京都市町村総合事務組合（一般会計）</t>
    <rPh sb="0" eb="3">
      <t>トウキョウト</t>
    </rPh>
    <rPh sb="3" eb="6">
      <t>シチョウソン</t>
    </rPh>
    <rPh sb="6" eb="8">
      <t>ソウゴウ</t>
    </rPh>
    <rPh sb="8" eb="10">
      <t>ジム</t>
    </rPh>
    <rPh sb="10" eb="12">
      <t>クミアイ</t>
    </rPh>
    <rPh sb="13" eb="15">
      <t>イッパン</t>
    </rPh>
    <rPh sb="15" eb="17">
      <t>カイケイ</t>
    </rPh>
    <phoneticPr fontId="2"/>
  </si>
  <si>
    <t>東京都市町村職員退職手当組合</t>
    <rPh sb="0" eb="3">
      <t>トウキョウト</t>
    </rPh>
    <rPh sb="3" eb="6">
      <t>シチョウソン</t>
    </rPh>
    <rPh sb="6" eb="8">
      <t>ショクイン</t>
    </rPh>
    <rPh sb="8" eb="10">
      <t>タイショク</t>
    </rPh>
    <rPh sb="10" eb="12">
      <t>テアテ</t>
    </rPh>
    <rPh sb="12" eb="14">
      <t>クミアイ</t>
    </rPh>
    <phoneticPr fontId="2"/>
  </si>
  <si>
    <t>東京都市町村議会議員公務災害補償等組合</t>
    <rPh sb="0" eb="3">
      <t>トウキョウト</t>
    </rPh>
    <rPh sb="3" eb="6">
      <t>シチョウソン</t>
    </rPh>
    <rPh sb="6" eb="8">
      <t>ギカイ</t>
    </rPh>
    <rPh sb="8" eb="10">
      <t>ギイン</t>
    </rPh>
    <rPh sb="10" eb="12">
      <t>コウム</t>
    </rPh>
    <rPh sb="12" eb="14">
      <t>サイガイ</t>
    </rPh>
    <rPh sb="14" eb="17">
      <t>ホショウトウ</t>
    </rPh>
    <rPh sb="17" eb="19">
      <t>クミアイ</t>
    </rPh>
    <phoneticPr fontId="2"/>
  </si>
  <si>
    <t>東京都後期高齢者医療広域連合（一般会計）</t>
    <rPh sb="0" eb="3">
      <t>トウキョウト</t>
    </rPh>
    <rPh sb="3" eb="5">
      <t>コウキ</t>
    </rPh>
    <rPh sb="5" eb="7">
      <t>コウレイ</t>
    </rPh>
    <rPh sb="7" eb="8">
      <t>モノ</t>
    </rPh>
    <rPh sb="8" eb="10">
      <t>イリョウ</t>
    </rPh>
    <rPh sb="10" eb="12">
      <t>コウイキ</t>
    </rPh>
    <rPh sb="12" eb="14">
      <t>レンゴウ</t>
    </rPh>
    <rPh sb="15" eb="17">
      <t>イッパン</t>
    </rPh>
    <rPh sb="17" eb="19">
      <t>カイケイ</t>
    </rPh>
    <phoneticPr fontId="2"/>
  </si>
  <si>
    <t>東京都後期高齢者医療広域連合（後期特会）</t>
    <rPh sb="0" eb="3">
      <t>トウキョウト</t>
    </rPh>
    <rPh sb="3" eb="5">
      <t>コウキ</t>
    </rPh>
    <rPh sb="5" eb="7">
      <t>コウレイ</t>
    </rPh>
    <rPh sb="7" eb="8">
      <t>モノ</t>
    </rPh>
    <rPh sb="8" eb="10">
      <t>イリョウ</t>
    </rPh>
    <rPh sb="10" eb="12">
      <t>コウイキ</t>
    </rPh>
    <rPh sb="12" eb="14">
      <t>レンゴウ</t>
    </rPh>
    <rPh sb="15" eb="17">
      <t>コウキ</t>
    </rPh>
    <rPh sb="17" eb="18">
      <t>トク</t>
    </rPh>
    <rPh sb="18" eb="19">
      <t>カイ</t>
    </rPh>
    <phoneticPr fontId="2"/>
  </si>
  <si>
    <t>東京都市町村総合事務組合（共済特会）</t>
    <rPh sb="0" eb="3">
      <t>トウキョウト</t>
    </rPh>
    <rPh sb="3" eb="6">
      <t>シチョウソン</t>
    </rPh>
    <rPh sb="6" eb="8">
      <t>ソウゴウ</t>
    </rPh>
    <rPh sb="8" eb="10">
      <t>ジム</t>
    </rPh>
    <rPh sb="10" eb="12">
      <t>クミアイ</t>
    </rPh>
    <rPh sb="13" eb="15">
      <t>キョウサイ</t>
    </rPh>
    <rPh sb="15" eb="16">
      <t>トク</t>
    </rPh>
    <rPh sb="16" eb="17">
      <t>カイ</t>
    </rPh>
    <phoneticPr fontId="2"/>
  </si>
  <si>
    <t>-</t>
    <phoneticPr fontId="2"/>
  </si>
  <si>
    <t>-</t>
    <phoneticPr fontId="11"/>
  </si>
  <si>
    <t>-</t>
    <phoneticPr fontId="11"/>
  </si>
  <si>
    <t>災害復興特別交付金積立基金</t>
    <rPh sb="0" eb="2">
      <t>サイガイ</t>
    </rPh>
    <rPh sb="2" eb="4">
      <t>フッコウ</t>
    </rPh>
    <rPh sb="4" eb="6">
      <t>トクベツ</t>
    </rPh>
    <rPh sb="6" eb="9">
      <t>コウフキン</t>
    </rPh>
    <rPh sb="9" eb="11">
      <t>ツミタテ</t>
    </rPh>
    <rPh sb="11" eb="13">
      <t>キキン</t>
    </rPh>
    <phoneticPr fontId="2"/>
  </si>
  <si>
    <t>噴火災害対策基金</t>
    <rPh sb="0" eb="2">
      <t>フンカ</t>
    </rPh>
    <rPh sb="2" eb="4">
      <t>サイガイ</t>
    </rPh>
    <rPh sb="4" eb="6">
      <t>タイサク</t>
    </rPh>
    <rPh sb="6" eb="8">
      <t>キキン</t>
    </rPh>
    <phoneticPr fontId="11"/>
  </si>
  <si>
    <t>災害対策基金</t>
    <rPh sb="0" eb="2">
      <t>サイガイ</t>
    </rPh>
    <rPh sb="2" eb="4">
      <t>タイサク</t>
    </rPh>
    <rPh sb="4" eb="6">
      <t>キキン</t>
    </rPh>
    <phoneticPr fontId="11"/>
  </si>
  <si>
    <t>土砂災害復興基金</t>
    <rPh sb="0" eb="2">
      <t>ドシャ</t>
    </rPh>
    <rPh sb="2" eb="4">
      <t>サイガイ</t>
    </rPh>
    <rPh sb="4" eb="6">
      <t>フッコウ</t>
    </rPh>
    <rPh sb="6" eb="8">
      <t>キキン</t>
    </rPh>
    <phoneticPr fontId="11"/>
  </si>
  <si>
    <t>公共施設整備基金</t>
    <rPh sb="0" eb="2">
      <t>コウキョウ</t>
    </rPh>
    <rPh sb="2" eb="4">
      <t>シセツ</t>
    </rPh>
    <rPh sb="4" eb="6">
      <t>セイビ</t>
    </rPh>
    <rPh sb="6" eb="8">
      <t>キキン</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</si>
</sst>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178" fontId="15" fillId="0" borderId="88"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119674</c:v>
                </c:pt>
                <c:pt idx="1">
                  <c:v>119685</c:v>
                </c:pt>
                <c:pt idx="2">
                  <c:v>109920</c:v>
                </c:pt>
                <c:pt idx="3">
                  <c:v>119882</c:v>
                </c:pt>
                <c:pt idx="4">
                  <c:v>116162</c:v>
                </c:pt>
              </c:numCache>
            </c:numRef>
          </c:val>
          <c:smooth val="0"/>
          <c:extLst xmlns:c16r2="http://schemas.microsoft.com/office/drawing/2015/06/chart">
            <c:ext xmlns:c16="http://schemas.microsoft.com/office/drawing/2014/chart" uri="{C3380CC4-5D6E-409C-BE32-E72D297353CC}">
              <c16:uniqueId val="{00000000-82CC-4293-BA19-2A3A9DA4C4A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460503</c:v>
                </c:pt>
                <c:pt idx="1">
                  <c:v>290112</c:v>
                </c:pt>
                <c:pt idx="2">
                  <c:v>380306</c:v>
                </c:pt>
                <c:pt idx="3">
                  <c:v>404342</c:v>
                </c:pt>
                <c:pt idx="4">
                  <c:v>339318</c:v>
                </c:pt>
              </c:numCache>
            </c:numRef>
          </c:val>
          <c:smooth val="0"/>
          <c:extLst xmlns:c16r2="http://schemas.microsoft.com/office/drawing/2015/06/chart">
            <c:ext xmlns:c16="http://schemas.microsoft.com/office/drawing/2014/chart" uri="{C3380CC4-5D6E-409C-BE32-E72D297353CC}">
              <c16:uniqueId val="{00000001-82CC-4293-BA19-2A3A9DA4C4AA}"/>
            </c:ext>
          </c:extLst>
        </c:ser>
        <c:dLbls>
          <c:showLegendKey val="0"/>
          <c:showVal val="0"/>
          <c:showCatName val="0"/>
          <c:showSerName val="0"/>
          <c:showPercent val="0"/>
          <c:showBubbleSize val="0"/>
        </c:dLbls>
        <c:marker val="1"/>
        <c:smooth val="0"/>
        <c:axId val="107971712"/>
        <c:axId val="107973632"/>
      </c:lineChart>
      <c:catAx>
        <c:axId val="1079717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973632"/>
        <c:crosses val="autoZero"/>
        <c:auto val="1"/>
        <c:lblAlgn val="ctr"/>
        <c:lblOffset val="100"/>
        <c:tickLblSkip val="1"/>
        <c:tickMarkSkip val="1"/>
        <c:noMultiLvlLbl val="0"/>
      </c:catAx>
      <c:valAx>
        <c:axId val="107973632"/>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9717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7.46</c:v>
                </c:pt>
                <c:pt idx="1">
                  <c:v>4.3899999999999997</c:v>
                </c:pt>
                <c:pt idx="2">
                  <c:v>6.82</c:v>
                </c:pt>
                <c:pt idx="3">
                  <c:v>0.93</c:v>
                </c:pt>
                <c:pt idx="4">
                  <c:v>1</c:v>
                </c:pt>
              </c:numCache>
            </c:numRef>
          </c:val>
          <c:extLst xmlns:c16r2="http://schemas.microsoft.com/office/drawing/2015/06/chart">
            <c:ext xmlns:c16="http://schemas.microsoft.com/office/drawing/2014/chart" uri="{C3380CC4-5D6E-409C-BE32-E72D297353CC}">
              <c16:uniqueId val="{00000000-9DC3-4C6A-B29C-F07B83DB5C8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18.52</c:v>
                </c:pt>
                <c:pt idx="1">
                  <c:v>19.11</c:v>
                </c:pt>
                <c:pt idx="2">
                  <c:v>18.13</c:v>
                </c:pt>
                <c:pt idx="3">
                  <c:v>17.899999999999999</c:v>
                </c:pt>
                <c:pt idx="4">
                  <c:v>17.41</c:v>
                </c:pt>
              </c:numCache>
            </c:numRef>
          </c:val>
          <c:extLst xmlns:c16r2="http://schemas.microsoft.com/office/drawing/2015/06/chart">
            <c:ext xmlns:c16="http://schemas.microsoft.com/office/drawing/2014/chart" uri="{C3380CC4-5D6E-409C-BE32-E72D297353CC}">
              <c16:uniqueId val="{00000001-9DC3-4C6A-B29C-F07B83DB5C80}"/>
            </c:ext>
          </c:extLst>
        </c:ser>
        <c:dLbls>
          <c:showLegendKey val="0"/>
          <c:showVal val="0"/>
          <c:showCatName val="0"/>
          <c:showSerName val="0"/>
          <c:showPercent val="0"/>
          <c:showBubbleSize val="0"/>
        </c:dLbls>
        <c:gapWidth val="250"/>
        <c:overlap val="100"/>
        <c:axId val="110607360"/>
        <c:axId val="1106177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1.2</c:v>
                </c:pt>
                <c:pt idx="1">
                  <c:v>-3.3</c:v>
                </c:pt>
                <c:pt idx="2">
                  <c:v>2.66</c:v>
                </c:pt>
                <c:pt idx="3">
                  <c:v>-5.68</c:v>
                </c:pt>
                <c:pt idx="4">
                  <c:v>0.18</c:v>
                </c:pt>
              </c:numCache>
            </c:numRef>
          </c:val>
          <c:smooth val="0"/>
          <c:extLst xmlns:c16r2="http://schemas.microsoft.com/office/drawing/2015/06/chart">
            <c:ext xmlns:c16="http://schemas.microsoft.com/office/drawing/2014/chart" uri="{C3380CC4-5D6E-409C-BE32-E72D297353CC}">
              <c16:uniqueId val="{00000002-9DC3-4C6A-B29C-F07B83DB5C80}"/>
            </c:ext>
          </c:extLst>
        </c:ser>
        <c:dLbls>
          <c:showLegendKey val="0"/>
          <c:showVal val="0"/>
          <c:showCatName val="0"/>
          <c:showSerName val="0"/>
          <c:showPercent val="0"/>
          <c:showBubbleSize val="0"/>
        </c:dLbls>
        <c:marker val="1"/>
        <c:smooth val="0"/>
        <c:axId val="110607360"/>
        <c:axId val="110617728"/>
      </c:lineChart>
      <c:catAx>
        <c:axId val="110607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0617728"/>
        <c:crosses val="autoZero"/>
        <c:auto val="1"/>
        <c:lblAlgn val="ctr"/>
        <c:lblOffset val="100"/>
        <c:tickLblSkip val="1"/>
        <c:tickMarkSkip val="1"/>
        <c:noMultiLvlLbl val="0"/>
      </c:catAx>
      <c:valAx>
        <c:axId val="110617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607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3394-451C-BB96-274E39A63D9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394-451C-BB96-274E39A63D9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3394-451C-BB96-274E39A63D9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3394-451C-BB96-274E39A63D90}"/>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3394-451C-BB96-274E39A63D90}"/>
            </c:ext>
          </c:extLst>
        </c:ser>
        <c:ser>
          <c:idx val="5"/>
          <c:order val="5"/>
          <c:tx>
            <c:strRef>
              <c:f>データシート!$A$32</c:f>
              <c:strCache>
                <c:ptCount val="1"/>
                <c:pt idx="0">
                  <c:v>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1.27</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3394-451C-BB96-274E39A63D90}"/>
            </c:ext>
          </c:extLst>
        </c:ser>
        <c:ser>
          <c:idx val="6"/>
          <c:order val="6"/>
          <c:tx>
            <c:strRef>
              <c:f>データシート!$A$33</c:f>
              <c:strCache>
                <c:ptCount val="1"/>
                <c:pt idx="0">
                  <c:v>国民健康保険事業勘定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6-3394-451C-BB96-274E39A63D90}"/>
            </c:ext>
          </c:extLst>
        </c:ser>
        <c:ser>
          <c:idx val="7"/>
          <c:order val="7"/>
          <c:tx>
            <c:strRef>
              <c:f>データシート!$A$34</c:f>
              <c:strCache>
                <c:ptCount val="1"/>
                <c:pt idx="0">
                  <c:v>後期高齢者医療事業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0.02</c:v>
                </c:pt>
                <c:pt idx="2">
                  <c:v>#N/A</c:v>
                </c:pt>
                <c:pt idx="3">
                  <c:v>0.05</c:v>
                </c:pt>
                <c:pt idx="4">
                  <c:v>#N/A</c:v>
                </c:pt>
                <c:pt idx="5">
                  <c:v>0.02</c:v>
                </c:pt>
                <c:pt idx="6">
                  <c:v>#N/A</c:v>
                </c:pt>
                <c:pt idx="7">
                  <c:v>0.02</c:v>
                </c:pt>
                <c:pt idx="8">
                  <c:v>#N/A</c:v>
                </c:pt>
                <c:pt idx="9">
                  <c:v>0.06</c:v>
                </c:pt>
              </c:numCache>
            </c:numRef>
          </c:val>
          <c:extLst xmlns:c16r2="http://schemas.microsoft.com/office/drawing/2015/06/chart">
            <c:ext xmlns:c16="http://schemas.microsoft.com/office/drawing/2014/chart" uri="{C3380CC4-5D6E-409C-BE32-E72D297353CC}">
              <c16:uniqueId val="{00000007-3394-451C-BB96-274E39A63D9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7.45</c:v>
                </c:pt>
                <c:pt idx="2">
                  <c:v>#N/A</c:v>
                </c:pt>
                <c:pt idx="3">
                  <c:v>4.38</c:v>
                </c:pt>
                <c:pt idx="4">
                  <c:v>#N/A</c:v>
                </c:pt>
                <c:pt idx="5">
                  <c:v>6.81</c:v>
                </c:pt>
                <c:pt idx="6">
                  <c:v>#N/A</c:v>
                </c:pt>
                <c:pt idx="7">
                  <c:v>0.93</c:v>
                </c:pt>
                <c:pt idx="8">
                  <c:v>#N/A</c:v>
                </c:pt>
                <c:pt idx="9">
                  <c:v>1</c:v>
                </c:pt>
              </c:numCache>
            </c:numRef>
          </c:val>
          <c:extLst xmlns:c16r2="http://schemas.microsoft.com/office/drawing/2015/06/chart">
            <c:ext xmlns:c16="http://schemas.microsoft.com/office/drawing/2014/chart" uri="{C3380CC4-5D6E-409C-BE32-E72D297353CC}">
              <c16:uniqueId val="{00000008-3394-451C-BB96-274E39A63D90}"/>
            </c:ext>
          </c:extLst>
        </c:ser>
        <c:ser>
          <c:idx val="9"/>
          <c:order val="9"/>
          <c:tx>
            <c:strRef>
              <c:f>データシート!$A$36</c:f>
              <c:strCache>
                <c:ptCount val="1"/>
                <c:pt idx="0">
                  <c:v>介護保険事業勘定</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0.55000000000000004</c:v>
                </c:pt>
                <c:pt idx="2">
                  <c:v>#N/A</c:v>
                </c:pt>
                <c:pt idx="3">
                  <c:v>0.84</c:v>
                </c:pt>
                <c:pt idx="4">
                  <c:v>#N/A</c:v>
                </c:pt>
                <c:pt idx="5">
                  <c:v>1.1200000000000001</c:v>
                </c:pt>
                <c:pt idx="6">
                  <c:v>#N/A</c:v>
                </c:pt>
                <c:pt idx="7">
                  <c:v>0.92</c:v>
                </c:pt>
                <c:pt idx="8">
                  <c:v>#N/A</c:v>
                </c:pt>
                <c:pt idx="9">
                  <c:v>1.18</c:v>
                </c:pt>
              </c:numCache>
            </c:numRef>
          </c:val>
          <c:extLst xmlns:c16r2="http://schemas.microsoft.com/office/drawing/2015/06/chart">
            <c:ext xmlns:c16="http://schemas.microsoft.com/office/drawing/2014/chart" uri="{C3380CC4-5D6E-409C-BE32-E72D297353CC}">
              <c16:uniqueId val="{00000009-3394-451C-BB96-274E39A63D90}"/>
            </c:ext>
          </c:extLst>
        </c:ser>
        <c:dLbls>
          <c:showLegendKey val="0"/>
          <c:showVal val="0"/>
          <c:showCatName val="0"/>
          <c:showSerName val="0"/>
          <c:showPercent val="0"/>
          <c:showBubbleSize val="0"/>
        </c:dLbls>
        <c:gapWidth val="150"/>
        <c:overlap val="100"/>
        <c:axId val="116757248"/>
        <c:axId val="116758784"/>
      </c:barChart>
      <c:catAx>
        <c:axId val="116757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758784"/>
        <c:crosses val="autoZero"/>
        <c:auto val="1"/>
        <c:lblAlgn val="ctr"/>
        <c:lblOffset val="100"/>
        <c:tickLblSkip val="1"/>
        <c:tickMarkSkip val="1"/>
        <c:noMultiLvlLbl val="0"/>
      </c:catAx>
      <c:valAx>
        <c:axId val="116758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7572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480</c:v>
                </c:pt>
                <c:pt idx="5">
                  <c:v>444</c:v>
                </c:pt>
                <c:pt idx="8">
                  <c:v>431</c:v>
                </c:pt>
                <c:pt idx="11">
                  <c:v>443</c:v>
                </c:pt>
                <c:pt idx="14">
                  <c:v>494</c:v>
                </c:pt>
              </c:numCache>
            </c:numRef>
          </c:val>
          <c:extLst xmlns:c16r2="http://schemas.microsoft.com/office/drawing/2015/06/chart">
            <c:ext xmlns:c16="http://schemas.microsoft.com/office/drawing/2014/chart" uri="{C3380CC4-5D6E-409C-BE32-E72D297353CC}">
              <c16:uniqueId val="{00000000-2F0A-415B-9078-35D13531C25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1</c:v>
                </c:pt>
                <c:pt idx="6">
                  <c:v>0</c:v>
                </c:pt>
                <c:pt idx="9">
                  <c:v>2</c:v>
                </c:pt>
                <c:pt idx="12">
                  <c:v>0</c:v>
                </c:pt>
              </c:numCache>
            </c:numRef>
          </c:val>
          <c:extLst xmlns:c16r2="http://schemas.microsoft.com/office/drawing/2015/06/chart">
            <c:ext xmlns:c16="http://schemas.microsoft.com/office/drawing/2014/chart" uri="{C3380CC4-5D6E-409C-BE32-E72D297353CC}">
              <c16:uniqueId val="{00000001-2F0A-415B-9078-35D13531C25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2F0A-415B-9078-35D13531C25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29</c:v>
                </c:pt>
                <c:pt idx="3">
                  <c:v>31</c:v>
                </c:pt>
                <c:pt idx="6">
                  <c:v>49</c:v>
                </c:pt>
                <c:pt idx="9">
                  <c:v>58</c:v>
                </c:pt>
                <c:pt idx="12">
                  <c:v>58</c:v>
                </c:pt>
              </c:numCache>
            </c:numRef>
          </c:val>
          <c:extLst xmlns:c16r2="http://schemas.microsoft.com/office/drawing/2015/06/chart">
            <c:ext xmlns:c16="http://schemas.microsoft.com/office/drawing/2014/chart" uri="{C3380CC4-5D6E-409C-BE32-E72D297353CC}">
              <c16:uniqueId val="{00000003-2F0A-415B-9078-35D13531C25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26</c:v>
                </c:pt>
                <c:pt idx="3">
                  <c:v>25</c:v>
                </c:pt>
                <c:pt idx="6">
                  <c:v>23</c:v>
                </c:pt>
                <c:pt idx="9">
                  <c:v>22</c:v>
                </c:pt>
                <c:pt idx="12">
                  <c:v>19</c:v>
                </c:pt>
              </c:numCache>
            </c:numRef>
          </c:val>
          <c:extLst xmlns:c16r2="http://schemas.microsoft.com/office/drawing/2015/06/chart">
            <c:ext xmlns:c16="http://schemas.microsoft.com/office/drawing/2014/chart" uri="{C3380CC4-5D6E-409C-BE32-E72D297353CC}">
              <c16:uniqueId val="{00000004-2F0A-415B-9078-35D13531C25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F0A-415B-9078-35D13531C25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F0A-415B-9078-35D13531C25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766</c:v>
                </c:pt>
                <c:pt idx="3">
                  <c:v>701</c:v>
                </c:pt>
                <c:pt idx="6">
                  <c:v>657</c:v>
                </c:pt>
                <c:pt idx="9">
                  <c:v>684</c:v>
                </c:pt>
                <c:pt idx="12">
                  <c:v>776</c:v>
                </c:pt>
              </c:numCache>
            </c:numRef>
          </c:val>
          <c:extLst xmlns:c16r2="http://schemas.microsoft.com/office/drawing/2015/06/chart">
            <c:ext xmlns:c16="http://schemas.microsoft.com/office/drawing/2014/chart" uri="{C3380CC4-5D6E-409C-BE32-E72D297353CC}">
              <c16:uniqueId val="{00000007-2F0A-415B-9078-35D13531C257}"/>
            </c:ext>
          </c:extLst>
        </c:ser>
        <c:dLbls>
          <c:showLegendKey val="0"/>
          <c:showVal val="0"/>
          <c:showCatName val="0"/>
          <c:showSerName val="0"/>
          <c:showPercent val="0"/>
          <c:showBubbleSize val="0"/>
        </c:dLbls>
        <c:gapWidth val="100"/>
        <c:overlap val="100"/>
        <c:axId val="109337216"/>
        <c:axId val="1093475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341</c:v>
                </c:pt>
                <c:pt idx="2">
                  <c:v>#N/A</c:v>
                </c:pt>
                <c:pt idx="3">
                  <c:v>#N/A</c:v>
                </c:pt>
                <c:pt idx="4">
                  <c:v>314</c:v>
                </c:pt>
                <c:pt idx="5">
                  <c:v>#N/A</c:v>
                </c:pt>
                <c:pt idx="6">
                  <c:v>#N/A</c:v>
                </c:pt>
                <c:pt idx="7">
                  <c:v>298</c:v>
                </c:pt>
                <c:pt idx="8">
                  <c:v>#N/A</c:v>
                </c:pt>
                <c:pt idx="9">
                  <c:v>#N/A</c:v>
                </c:pt>
                <c:pt idx="10">
                  <c:v>323</c:v>
                </c:pt>
                <c:pt idx="11">
                  <c:v>#N/A</c:v>
                </c:pt>
                <c:pt idx="12">
                  <c:v>#N/A</c:v>
                </c:pt>
                <c:pt idx="13">
                  <c:v>359</c:v>
                </c:pt>
                <c:pt idx="14">
                  <c:v>#N/A</c:v>
                </c:pt>
              </c:numCache>
            </c:numRef>
          </c:val>
          <c:smooth val="0"/>
          <c:extLst xmlns:c16r2="http://schemas.microsoft.com/office/drawing/2015/06/chart">
            <c:ext xmlns:c16="http://schemas.microsoft.com/office/drawing/2014/chart" uri="{C3380CC4-5D6E-409C-BE32-E72D297353CC}">
              <c16:uniqueId val="{00000008-2F0A-415B-9078-35D13531C257}"/>
            </c:ext>
          </c:extLst>
        </c:ser>
        <c:dLbls>
          <c:showLegendKey val="0"/>
          <c:showVal val="0"/>
          <c:showCatName val="0"/>
          <c:showSerName val="0"/>
          <c:showPercent val="0"/>
          <c:showBubbleSize val="0"/>
        </c:dLbls>
        <c:marker val="1"/>
        <c:smooth val="0"/>
        <c:axId val="109337216"/>
        <c:axId val="109347584"/>
      </c:lineChart>
      <c:catAx>
        <c:axId val="109337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347584"/>
        <c:crosses val="autoZero"/>
        <c:auto val="1"/>
        <c:lblAlgn val="ctr"/>
        <c:lblOffset val="100"/>
        <c:tickLblSkip val="1"/>
        <c:tickMarkSkip val="1"/>
        <c:noMultiLvlLbl val="0"/>
      </c:catAx>
      <c:valAx>
        <c:axId val="109347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337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4379</c:v>
                </c:pt>
                <c:pt idx="5">
                  <c:v>4552</c:v>
                </c:pt>
                <c:pt idx="8">
                  <c:v>5036</c:v>
                </c:pt>
                <c:pt idx="11">
                  <c:v>5505</c:v>
                </c:pt>
                <c:pt idx="14">
                  <c:v>5788</c:v>
                </c:pt>
              </c:numCache>
            </c:numRef>
          </c:val>
          <c:extLst xmlns:c16r2="http://schemas.microsoft.com/office/drawing/2015/06/chart">
            <c:ext xmlns:c16="http://schemas.microsoft.com/office/drawing/2014/chart" uri="{C3380CC4-5D6E-409C-BE32-E72D297353CC}">
              <c16:uniqueId val="{00000000-5865-47EC-ABA6-38FEE4D710C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397</c:v>
                </c:pt>
                <c:pt idx="5">
                  <c:v>380</c:v>
                </c:pt>
                <c:pt idx="8">
                  <c:v>304</c:v>
                </c:pt>
                <c:pt idx="11">
                  <c:v>456</c:v>
                </c:pt>
                <c:pt idx="14">
                  <c:v>492</c:v>
                </c:pt>
              </c:numCache>
            </c:numRef>
          </c:val>
          <c:extLst xmlns:c16r2="http://schemas.microsoft.com/office/drawing/2015/06/chart">
            <c:ext xmlns:c16="http://schemas.microsoft.com/office/drawing/2014/chart" uri="{C3380CC4-5D6E-409C-BE32-E72D297353CC}">
              <c16:uniqueId val="{00000001-5865-47EC-ABA6-38FEE4D710C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2448</c:v>
                </c:pt>
                <c:pt idx="5">
                  <c:v>2107</c:v>
                </c:pt>
                <c:pt idx="8">
                  <c:v>1825</c:v>
                </c:pt>
                <c:pt idx="11">
                  <c:v>1863</c:v>
                </c:pt>
                <c:pt idx="14">
                  <c:v>1611</c:v>
                </c:pt>
              </c:numCache>
            </c:numRef>
          </c:val>
          <c:extLst xmlns:c16r2="http://schemas.microsoft.com/office/drawing/2015/06/chart">
            <c:ext xmlns:c16="http://schemas.microsoft.com/office/drawing/2014/chart" uri="{C3380CC4-5D6E-409C-BE32-E72D297353CC}">
              <c16:uniqueId val="{00000002-5865-47EC-ABA6-38FEE4D710C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865-47EC-ABA6-38FEE4D710C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865-47EC-ABA6-38FEE4D710C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865-47EC-ABA6-38FEE4D710C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1575</c:v>
                </c:pt>
                <c:pt idx="3">
                  <c:v>1555</c:v>
                </c:pt>
                <c:pt idx="6">
                  <c:v>1538</c:v>
                </c:pt>
                <c:pt idx="9">
                  <c:v>1466</c:v>
                </c:pt>
                <c:pt idx="12">
                  <c:v>1420</c:v>
                </c:pt>
              </c:numCache>
            </c:numRef>
          </c:val>
          <c:extLst xmlns:c16r2="http://schemas.microsoft.com/office/drawing/2015/06/chart">
            <c:ext xmlns:c16="http://schemas.microsoft.com/office/drawing/2014/chart" uri="{C3380CC4-5D6E-409C-BE32-E72D297353CC}">
              <c16:uniqueId val="{00000006-5865-47EC-ABA6-38FEE4D710C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530</c:v>
                </c:pt>
                <c:pt idx="3">
                  <c:v>505</c:v>
                </c:pt>
                <c:pt idx="6">
                  <c:v>461</c:v>
                </c:pt>
                <c:pt idx="9">
                  <c:v>407</c:v>
                </c:pt>
                <c:pt idx="12">
                  <c:v>352</c:v>
                </c:pt>
              </c:numCache>
            </c:numRef>
          </c:val>
          <c:extLst xmlns:c16r2="http://schemas.microsoft.com/office/drawing/2015/06/chart">
            <c:ext xmlns:c16="http://schemas.microsoft.com/office/drawing/2014/chart" uri="{C3380CC4-5D6E-409C-BE32-E72D297353CC}">
              <c16:uniqueId val="{00000007-5865-47EC-ABA6-38FEE4D710C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410</c:v>
                </c:pt>
                <c:pt idx="3">
                  <c:v>379</c:v>
                </c:pt>
                <c:pt idx="6">
                  <c:v>353</c:v>
                </c:pt>
                <c:pt idx="9">
                  <c:v>443</c:v>
                </c:pt>
                <c:pt idx="12">
                  <c:v>330</c:v>
                </c:pt>
              </c:numCache>
            </c:numRef>
          </c:val>
          <c:extLst xmlns:c16r2="http://schemas.microsoft.com/office/drawing/2015/06/chart">
            <c:ext xmlns:c16="http://schemas.microsoft.com/office/drawing/2014/chart" uri="{C3380CC4-5D6E-409C-BE32-E72D297353CC}">
              <c16:uniqueId val="{00000008-5865-47EC-ABA6-38FEE4D710C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5865-47EC-ABA6-38FEE4D710C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7646</c:v>
                </c:pt>
                <c:pt idx="3">
                  <c:v>7830</c:v>
                </c:pt>
                <c:pt idx="6">
                  <c:v>8287</c:v>
                </c:pt>
                <c:pt idx="9">
                  <c:v>8996</c:v>
                </c:pt>
                <c:pt idx="12">
                  <c:v>9280</c:v>
                </c:pt>
              </c:numCache>
            </c:numRef>
          </c:val>
          <c:extLst xmlns:c16r2="http://schemas.microsoft.com/office/drawing/2015/06/chart">
            <c:ext xmlns:c16="http://schemas.microsoft.com/office/drawing/2014/chart" uri="{C3380CC4-5D6E-409C-BE32-E72D297353CC}">
              <c16:uniqueId val="{0000000A-5865-47EC-ABA6-38FEE4D710C9}"/>
            </c:ext>
          </c:extLst>
        </c:ser>
        <c:dLbls>
          <c:showLegendKey val="0"/>
          <c:showVal val="0"/>
          <c:showCatName val="0"/>
          <c:showSerName val="0"/>
          <c:showPercent val="0"/>
          <c:showBubbleSize val="0"/>
        </c:dLbls>
        <c:gapWidth val="100"/>
        <c:overlap val="100"/>
        <c:axId val="116977024"/>
        <c:axId val="1169955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2937</c:v>
                </c:pt>
                <c:pt idx="2">
                  <c:v>#N/A</c:v>
                </c:pt>
                <c:pt idx="3">
                  <c:v>#N/A</c:v>
                </c:pt>
                <c:pt idx="4">
                  <c:v>3230</c:v>
                </c:pt>
                <c:pt idx="5">
                  <c:v>#N/A</c:v>
                </c:pt>
                <c:pt idx="6">
                  <c:v>#N/A</c:v>
                </c:pt>
                <c:pt idx="7">
                  <c:v>3474</c:v>
                </c:pt>
                <c:pt idx="8">
                  <c:v>#N/A</c:v>
                </c:pt>
                <c:pt idx="9">
                  <c:v>#N/A</c:v>
                </c:pt>
                <c:pt idx="10">
                  <c:v>3488</c:v>
                </c:pt>
                <c:pt idx="11">
                  <c:v>#N/A</c:v>
                </c:pt>
                <c:pt idx="12">
                  <c:v>#N/A</c:v>
                </c:pt>
                <c:pt idx="13">
                  <c:v>3491</c:v>
                </c:pt>
                <c:pt idx="14">
                  <c:v>#N/A</c:v>
                </c:pt>
              </c:numCache>
            </c:numRef>
          </c:val>
          <c:smooth val="0"/>
          <c:extLst xmlns:c16r2="http://schemas.microsoft.com/office/drawing/2015/06/chart">
            <c:ext xmlns:c16="http://schemas.microsoft.com/office/drawing/2014/chart" uri="{C3380CC4-5D6E-409C-BE32-E72D297353CC}">
              <c16:uniqueId val="{0000000B-5865-47EC-ABA6-38FEE4D710C9}"/>
            </c:ext>
          </c:extLst>
        </c:ser>
        <c:dLbls>
          <c:showLegendKey val="0"/>
          <c:showVal val="0"/>
          <c:showCatName val="0"/>
          <c:showSerName val="0"/>
          <c:showPercent val="0"/>
          <c:showBubbleSize val="0"/>
        </c:dLbls>
        <c:marker val="1"/>
        <c:smooth val="0"/>
        <c:axId val="116977024"/>
        <c:axId val="116995584"/>
      </c:lineChart>
      <c:catAx>
        <c:axId val="11697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6995584"/>
        <c:crosses val="autoZero"/>
        <c:auto val="1"/>
        <c:lblAlgn val="ctr"/>
        <c:lblOffset val="100"/>
        <c:tickLblSkip val="1"/>
        <c:tickMarkSkip val="1"/>
        <c:noMultiLvlLbl val="0"/>
      </c:catAx>
      <c:valAx>
        <c:axId val="116995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97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573</c:v>
                </c:pt>
                <c:pt idx="1">
                  <c:v>576</c:v>
                </c:pt>
                <c:pt idx="2">
                  <c:v>578</c:v>
                </c:pt>
              </c:numCache>
            </c:numRef>
          </c:val>
          <c:extLst xmlns:c16r2="http://schemas.microsoft.com/office/drawing/2015/06/chart">
            <c:ext xmlns:c16="http://schemas.microsoft.com/office/drawing/2014/chart" uri="{C3380CC4-5D6E-409C-BE32-E72D297353CC}">
              <c16:uniqueId val="{00000000-FB7D-4179-BCC2-B6C76E49AF8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438</c:v>
                </c:pt>
                <c:pt idx="1">
                  <c:v>438</c:v>
                </c:pt>
                <c:pt idx="2">
                  <c:v>408</c:v>
                </c:pt>
              </c:numCache>
            </c:numRef>
          </c:val>
          <c:extLst xmlns:c16r2="http://schemas.microsoft.com/office/drawing/2015/06/chart">
            <c:ext xmlns:c16="http://schemas.microsoft.com/office/drawing/2014/chart" uri="{C3380CC4-5D6E-409C-BE32-E72D297353CC}">
              <c16:uniqueId val="{00000001-FB7D-4179-BCC2-B6C76E49AF8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1696</c:v>
                </c:pt>
                <c:pt idx="1">
                  <c:v>1287</c:v>
                </c:pt>
                <c:pt idx="2">
                  <c:v>1744</c:v>
                </c:pt>
              </c:numCache>
            </c:numRef>
          </c:val>
          <c:extLst xmlns:c16r2="http://schemas.microsoft.com/office/drawing/2015/06/chart">
            <c:ext xmlns:c16="http://schemas.microsoft.com/office/drawing/2014/chart" uri="{C3380CC4-5D6E-409C-BE32-E72D297353CC}">
              <c16:uniqueId val="{00000002-FB7D-4179-BCC2-B6C76E49AF8A}"/>
            </c:ext>
          </c:extLst>
        </c:ser>
        <c:dLbls>
          <c:showLegendKey val="0"/>
          <c:showVal val="0"/>
          <c:showCatName val="0"/>
          <c:showSerName val="0"/>
          <c:showPercent val="0"/>
          <c:showBubbleSize val="0"/>
        </c:dLbls>
        <c:gapWidth val="120"/>
        <c:overlap val="100"/>
        <c:axId val="109474944"/>
        <c:axId val="109476480"/>
      </c:barChart>
      <c:catAx>
        <c:axId val="109474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09476480"/>
        <c:crosses val="autoZero"/>
        <c:auto val="1"/>
        <c:lblAlgn val="ctr"/>
        <c:lblOffset val="100"/>
        <c:tickLblSkip val="1"/>
        <c:tickMarkSkip val="1"/>
        <c:noMultiLvlLbl val="0"/>
      </c:catAx>
      <c:valAx>
        <c:axId val="1094764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09474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7,880
7,808
90.76
9,706,514
9,663,401
33,328
3,320,980
9,279,600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入確保に努めるため、滞納整理実施計画に基づき徴収強化を実施しているところではあるが、長引く観光・産業の低迷等により、思うような成果が得られていないのが現状である。このため、財政基盤回復の兆しが見られず、類似団体の平均を下回っている。今後も観光産業の振興等はもとより、島内の景気基盤の底上げに努めるとともに、前期基本計画に基づき財源の確保を実施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119138</xdr:rowOff>
    </xdr:to>
    <xdr:cxnSp macro="">
      <xdr:nvCxnSpPr>
        <xdr:cNvPr id="65" name="直線コネクタ 64"/>
        <xdr:cNvCxnSpPr/>
      </xdr:nvCxnSpPr>
      <xdr:spPr>
        <a:xfrm flipV="1">
          <a:off x="4953000" y="6192157"/>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72269</xdr:rowOff>
    </xdr:from>
    <xdr:to>
      <xdr:col>23</xdr:col>
      <xdr:colOff>133350</xdr:colOff>
      <xdr:row>43</xdr:row>
      <xdr:rowOff>72269</xdr:rowOff>
    </xdr:to>
    <xdr:cxnSp macro="">
      <xdr:nvCxnSpPr>
        <xdr:cNvPr id="70" name="直線コネクタ 69"/>
        <xdr:cNvCxnSpPr/>
      </xdr:nvCxnSpPr>
      <xdr:spPr>
        <a:xfrm>
          <a:off x="4114800" y="74446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72269</xdr:rowOff>
    </xdr:from>
    <xdr:to>
      <xdr:col>19</xdr:col>
      <xdr:colOff>133350</xdr:colOff>
      <xdr:row>43</xdr:row>
      <xdr:rowOff>72269</xdr:rowOff>
    </xdr:to>
    <xdr:cxnSp macro="">
      <xdr:nvCxnSpPr>
        <xdr:cNvPr id="73" name="直線コネクタ 72"/>
        <xdr:cNvCxnSpPr/>
      </xdr:nvCxnSpPr>
      <xdr:spPr>
        <a:xfrm>
          <a:off x="3225800" y="7444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72269</xdr:rowOff>
    </xdr:from>
    <xdr:to>
      <xdr:col>15</xdr:col>
      <xdr:colOff>82550</xdr:colOff>
      <xdr:row>43</xdr:row>
      <xdr:rowOff>83759</xdr:rowOff>
    </xdr:to>
    <xdr:cxnSp macro="">
      <xdr:nvCxnSpPr>
        <xdr:cNvPr id="76" name="直線コネクタ 75"/>
        <xdr:cNvCxnSpPr/>
      </xdr:nvCxnSpPr>
      <xdr:spPr>
        <a:xfrm flipV="1">
          <a:off x="2336800" y="74446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7" name="フローチャート: 判断 76"/>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8" name="テキスト ボックス 77"/>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83759</xdr:rowOff>
    </xdr:from>
    <xdr:to>
      <xdr:col>11</xdr:col>
      <xdr:colOff>31750</xdr:colOff>
      <xdr:row>43</xdr:row>
      <xdr:rowOff>83759</xdr:rowOff>
    </xdr:to>
    <xdr:cxnSp macro="">
      <xdr:nvCxnSpPr>
        <xdr:cNvPr id="79" name="直線コネクタ 78"/>
        <xdr:cNvCxnSpPr/>
      </xdr:nvCxnSpPr>
      <xdr:spPr>
        <a:xfrm>
          <a:off x="1447800" y="7456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3" name="テキスト ボックス 82"/>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89" name="楕円 88"/>
        <xdr:cNvSpPr/>
      </xdr:nvSpPr>
      <xdr:spPr>
        <a:xfrm>
          <a:off x="49022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164996</xdr:rowOff>
    </xdr:from>
    <xdr:ext cx="762000" cy="259045"/>
    <xdr:sp macro="" textlink="">
      <xdr:nvSpPr>
        <xdr:cNvPr id="90" name="財政力該当値テキスト"/>
        <xdr:cNvSpPr txBox="1"/>
      </xdr:nvSpPr>
      <xdr:spPr>
        <a:xfrm>
          <a:off x="5041900" y="736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21469</xdr:rowOff>
    </xdr:from>
    <xdr:to>
      <xdr:col>19</xdr:col>
      <xdr:colOff>184150</xdr:colOff>
      <xdr:row>43</xdr:row>
      <xdr:rowOff>123069</xdr:rowOff>
    </xdr:to>
    <xdr:sp macro="" textlink="">
      <xdr:nvSpPr>
        <xdr:cNvPr id="91" name="楕円 90"/>
        <xdr:cNvSpPr/>
      </xdr:nvSpPr>
      <xdr:spPr>
        <a:xfrm>
          <a:off x="4064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107846</xdr:rowOff>
    </xdr:from>
    <xdr:ext cx="736600" cy="259045"/>
    <xdr:sp macro="" textlink="">
      <xdr:nvSpPr>
        <xdr:cNvPr id="92" name="テキスト ボックス 91"/>
        <xdr:cNvSpPr txBox="1"/>
      </xdr:nvSpPr>
      <xdr:spPr>
        <a:xfrm>
          <a:off x="3733800" y="748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21469</xdr:rowOff>
    </xdr:from>
    <xdr:to>
      <xdr:col>15</xdr:col>
      <xdr:colOff>133350</xdr:colOff>
      <xdr:row>43</xdr:row>
      <xdr:rowOff>123069</xdr:rowOff>
    </xdr:to>
    <xdr:sp macro="" textlink="">
      <xdr:nvSpPr>
        <xdr:cNvPr id="93" name="楕円 92"/>
        <xdr:cNvSpPr/>
      </xdr:nvSpPr>
      <xdr:spPr>
        <a:xfrm>
          <a:off x="3175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107846</xdr:rowOff>
    </xdr:from>
    <xdr:ext cx="762000" cy="259045"/>
    <xdr:sp macro="" textlink="">
      <xdr:nvSpPr>
        <xdr:cNvPr id="94" name="テキスト ボックス 93"/>
        <xdr:cNvSpPr txBox="1"/>
      </xdr:nvSpPr>
      <xdr:spPr>
        <a:xfrm>
          <a:off x="2844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32959</xdr:rowOff>
    </xdr:from>
    <xdr:to>
      <xdr:col>11</xdr:col>
      <xdr:colOff>82550</xdr:colOff>
      <xdr:row>43</xdr:row>
      <xdr:rowOff>134559</xdr:rowOff>
    </xdr:to>
    <xdr:sp macro="" textlink="">
      <xdr:nvSpPr>
        <xdr:cNvPr id="95" name="楕円 94"/>
        <xdr:cNvSpPr/>
      </xdr:nvSpPr>
      <xdr:spPr>
        <a:xfrm>
          <a:off x="2286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119336</xdr:rowOff>
    </xdr:from>
    <xdr:ext cx="762000" cy="259045"/>
    <xdr:sp macro="" textlink="">
      <xdr:nvSpPr>
        <xdr:cNvPr id="96" name="テキスト ボックス 95"/>
        <xdr:cNvSpPr txBox="1"/>
      </xdr:nvSpPr>
      <xdr:spPr>
        <a:xfrm>
          <a:off x="1955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32959</xdr:rowOff>
    </xdr:from>
    <xdr:to>
      <xdr:col>7</xdr:col>
      <xdr:colOff>31750</xdr:colOff>
      <xdr:row>43</xdr:row>
      <xdr:rowOff>134559</xdr:rowOff>
    </xdr:to>
    <xdr:sp macro="" textlink="">
      <xdr:nvSpPr>
        <xdr:cNvPr id="97" name="楕円 96"/>
        <xdr:cNvSpPr/>
      </xdr:nvSpPr>
      <xdr:spPr>
        <a:xfrm>
          <a:off x="1397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119336</xdr:rowOff>
    </xdr:from>
    <xdr:ext cx="762000" cy="259045"/>
    <xdr:sp macro="" textlink="">
      <xdr:nvSpPr>
        <xdr:cNvPr id="98" name="テキスト ボックス 97"/>
        <xdr:cNvSpPr txBox="1"/>
      </xdr:nvSpPr>
      <xdr:spPr>
        <a:xfrm>
          <a:off x="1066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歳入では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町民税</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の減少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、歳出では</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教育・福祉施設等整備事業債償還による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公債費の増加により値は悪化した。</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公債費はここ数年がピークと見られるが、</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歳出面では計画的な普通建設事業の精査選定による公債費の縮減、経常的なイベント事業等の見直し、歳入面では滞納者対策による地方税の増収を図ることにより、経常収支比率の悪化を防ぐよう努める。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92075</xdr:rowOff>
    </xdr:to>
    <xdr:cxnSp macro="">
      <xdr:nvCxnSpPr>
        <xdr:cNvPr id="128" name="直線コネクタ 127"/>
        <xdr:cNvCxnSpPr/>
      </xdr:nvCxnSpPr>
      <xdr:spPr>
        <a:xfrm flipV="1">
          <a:off x="4953000" y="10095230"/>
          <a:ext cx="0" cy="1483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64152</xdr:rowOff>
    </xdr:from>
    <xdr:ext cx="762000" cy="259045"/>
    <xdr:sp macro="" textlink="">
      <xdr:nvSpPr>
        <xdr:cNvPr id="129" name="財政構造の弾力性最小値テキスト"/>
        <xdr:cNvSpPr txBox="1"/>
      </xdr:nvSpPr>
      <xdr:spPr>
        <a:xfrm>
          <a:off x="5041900" y="1155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92075</xdr:rowOff>
    </xdr:from>
    <xdr:to>
      <xdr:col>24</xdr:col>
      <xdr:colOff>12700</xdr:colOff>
      <xdr:row>67</xdr:row>
      <xdr:rowOff>92075</xdr:rowOff>
    </xdr:to>
    <xdr:cxnSp macro="">
      <xdr:nvCxnSpPr>
        <xdr:cNvPr id="130" name="直線コネクタ 129"/>
        <xdr:cNvCxnSpPr/>
      </xdr:nvCxnSpPr>
      <xdr:spPr>
        <a:xfrm>
          <a:off x="4864100" y="1157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1" name="財政構造の弾力性最大値テキスト"/>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2" name="直線コネクタ 131"/>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147955</xdr:rowOff>
    </xdr:from>
    <xdr:to>
      <xdr:col>23</xdr:col>
      <xdr:colOff>133350</xdr:colOff>
      <xdr:row>65</xdr:row>
      <xdr:rowOff>12700</xdr:rowOff>
    </xdr:to>
    <xdr:cxnSp macro="">
      <xdr:nvCxnSpPr>
        <xdr:cNvPr id="133" name="直線コネクタ 132"/>
        <xdr:cNvCxnSpPr/>
      </xdr:nvCxnSpPr>
      <xdr:spPr>
        <a:xfrm>
          <a:off x="4114800" y="1112075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149665</xdr:rowOff>
    </xdr:from>
    <xdr:ext cx="762000" cy="259045"/>
    <xdr:sp macro="" textlink="">
      <xdr:nvSpPr>
        <xdr:cNvPr id="134" name="財政構造の弾力性平均値テキスト"/>
        <xdr:cNvSpPr txBox="1"/>
      </xdr:nvSpPr>
      <xdr:spPr>
        <a:xfrm>
          <a:off x="5041900" y="11122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6138</xdr:rowOff>
    </xdr:from>
    <xdr:to>
      <xdr:col>23</xdr:col>
      <xdr:colOff>184150</xdr:colOff>
      <xdr:row>65</xdr:row>
      <xdr:rowOff>107738</xdr:rowOff>
    </xdr:to>
    <xdr:sp macro="" textlink="">
      <xdr:nvSpPr>
        <xdr:cNvPr id="135" name="フローチャート: 判断 134"/>
        <xdr:cNvSpPr/>
      </xdr:nvSpPr>
      <xdr:spPr>
        <a:xfrm>
          <a:off x="49022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154517</xdr:rowOff>
    </xdr:from>
    <xdr:to>
      <xdr:col>19</xdr:col>
      <xdr:colOff>133350</xdr:colOff>
      <xdr:row>64</xdr:row>
      <xdr:rowOff>147955</xdr:rowOff>
    </xdr:to>
    <xdr:cxnSp macro="">
      <xdr:nvCxnSpPr>
        <xdr:cNvPr id="136" name="直線コネクタ 135"/>
        <xdr:cNvCxnSpPr/>
      </xdr:nvCxnSpPr>
      <xdr:spPr>
        <a:xfrm>
          <a:off x="3225800" y="10955867"/>
          <a:ext cx="8890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7" name="フローチャート: 判断 136"/>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38" name="テキスト ボックス 137"/>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154517</xdr:rowOff>
    </xdr:from>
    <xdr:to>
      <xdr:col>15</xdr:col>
      <xdr:colOff>82550</xdr:colOff>
      <xdr:row>65</xdr:row>
      <xdr:rowOff>129329</xdr:rowOff>
    </xdr:to>
    <xdr:cxnSp macro="">
      <xdr:nvCxnSpPr>
        <xdr:cNvPr id="139" name="直線コネクタ 138"/>
        <xdr:cNvCxnSpPr/>
      </xdr:nvCxnSpPr>
      <xdr:spPr>
        <a:xfrm flipV="1">
          <a:off x="2336800" y="10955867"/>
          <a:ext cx="889000" cy="31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40" name="フローチャート: 判断 139"/>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123207</xdr:rowOff>
    </xdr:from>
    <xdr:ext cx="762000" cy="259045"/>
    <xdr:sp macro="" textlink="">
      <xdr:nvSpPr>
        <xdr:cNvPr id="141" name="テキスト ボックス 140"/>
        <xdr:cNvSpPr txBox="1"/>
      </xdr:nvSpPr>
      <xdr:spPr>
        <a:xfrm>
          <a:off x="2844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19262</xdr:rowOff>
    </xdr:from>
    <xdr:to>
      <xdr:col>11</xdr:col>
      <xdr:colOff>31750</xdr:colOff>
      <xdr:row>65</xdr:row>
      <xdr:rowOff>129329</xdr:rowOff>
    </xdr:to>
    <xdr:cxnSp macro="">
      <xdr:nvCxnSpPr>
        <xdr:cNvPr id="142" name="直線コネクタ 141"/>
        <xdr:cNvCxnSpPr/>
      </xdr:nvCxnSpPr>
      <xdr:spPr>
        <a:xfrm>
          <a:off x="1447800" y="10992062"/>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77046</xdr:rowOff>
    </xdr:from>
    <xdr:to>
      <xdr:col>11</xdr:col>
      <xdr:colOff>82550</xdr:colOff>
      <xdr:row>65</xdr:row>
      <xdr:rowOff>7196</xdr:rowOff>
    </xdr:to>
    <xdr:sp macro="" textlink="">
      <xdr:nvSpPr>
        <xdr:cNvPr id="143" name="フローチャート: 判断 142"/>
        <xdr:cNvSpPr/>
      </xdr:nvSpPr>
      <xdr:spPr>
        <a:xfrm>
          <a:off x="2286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17373</xdr:rowOff>
    </xdr:from>
    <xdr:ext cx="762000" cy="259045"/>
    <xdr:sp macro="" textlink="">
      <xdr:nvSpPr>
        <xdr:cNvPr id="144" name="テキスト ボックス 143"/>
        <xdr:cNvSpPr txBox="1"/>
      </xdr:nvSpPr>
      <xdr:spPr>
        <a:xfrm>
          <a:off x="1955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5" name="フローチャート: 判断 144"/>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78969</xdr:rowOff>
    </xdr:from>
    <xdr:ext cx="762000" cy="259045"/>
    <xdr:sp macro="" textlink="">
      <xdr:nvSpPr>
        <xdr:cNvPr id="146" name="テキスト ボックス 145"/>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133350</xdr:rowOff>
    </xdr:from>
    <xdr:to>
      <xdr:col>23</xdr:col>
      <xdr:colOff>184150</xdr:colOff>
      <xdr:row>65</xdr:row>
      <xdr:rowOff>63500</xdr:rowOff>
    </xdr:to>
    <xdr:sp macro="" textlink="">
      <xdr:nvSpPr>
        <xdr:cNvPr id="152" name="楕円 151"/>
        <xdr:cNvSpPr/>
      </xdr:nvSpPr>
      <xdr:spPr>
        <a:xfrm>
          <a:off x="49022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149877</xdr:rowOff>
    </xdr:from>
    <xdr:ext cx="762000" cy="259045"/>
    <xdr:sp macro="" textlink="">
      <xdr:nvSpPr>
        <xdr:cNvPr id="153" name="財政構造の弾力性該当値テキスト"/>
        <xdr:cNvSpPr txBox="1"/>
      </xdr:nvSpPr>
      <xdr:spPr>
        <a:xfrm>
          <a:off x="50419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97155</xdr:rowOff>
    </xdr:from>
    <xdr:to>
      <xdr:col>19</xdr:col>
      <xdr:colOff>184150</xdr:colOff>
      <xdr:row>65</xdr:row>
      <xdr:rowOff>27305</xdr:rowOff>
    </xdr:to>
    <xdr:sp macro="" textlink="">
      <xdr:nvSpPr>
        <xdr:cNvPr id="154" name="楕円 153"/>
        <xdr:cNvSpPr/>
      </xdr:nvSpPr>
      <xdr:spPr>
        <a:xfrm>
          <a:off x="40640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37482</xdr:rowOff>
    </xdr:from>
    <xdr:ext cx="736600" cy="259045"/>
    <xdr:sp macro="" textlink="">
      <xdr:nvSpPr>
        <xdr:cNvPr id="155" name="テキスト ボックス 154"/>
        <xdr:cNvSpPr txBox="1"/>
      </xdr:nvSpPr>
      <xdr:spPr>
        <a:xfrm>
          <a:off x="3733800" y="10838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103717</xdr:rowOff>
    </xdr:from>
    <xdr:to>
      <xdr:col>15</xdr:col>
      <xdr:colOff>133350</xdr:colOff>
      <xdr:row>64</xdr:row>
      <xdr:rowOff>33867</xdr:rowOff>
    </xdr:to>
    <xdr:sp macro="" textlink="">
      <xdr:nvSpPr>
        <xdr:cNvPr id="156" name="楕円 155"/>
        <xdr:cNvSpPr/>
      </xdr:nvSpPr>
      <xdr:spPr>
        <a:xfrm>
          <a:off x="3175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44044</xdr:rowOff>
    </xdr:from>
    <xdr:ext cx="762000" cy="259045"/>
    <xdr:sp macro="" textlink="">
      <xdr:nvSpPr>
        <xdr:cNvPr id="157" name="テキスト ボックス 156"/>
        <xdr:cNvSpPr txBox="1"/>
      </xdr:nvSpPr>
      <xdr:spPr>
        <a:xfrm>
          <a:off x="2844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78529</xdr:rowOff>
    </xdr:from>
    <xdr:to>
      <xdr:col>11</xdr:col>
      <xdr:colOff>82550</xdr:colOff>
      <xdr:row>66</xdr:row>
      <xdr:rowOff>8679</xdr:rowOff>
    </xdr:to>
    <xdr:sp macro="" textlink="">
      <xdr:nvSpPr>
        <xdr:cNvPr id="158" name="楕円 157"/>
        <xdr:cNvSpPr/>
      </xdr:nvSpPr>
      <xdr:spPr>
        <a:xfrm>
          <a:off x="2286000" y="1122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164906</xdr:rowOff>
    </xdr:from>
    <xdr:ext cx="762000" cy="259045"/>
    <xdr:sp macro="" textlink="">
      <xdr:nvSpPr>
        <xdr:cNvPr id="159" name="テキスト ボックス 158"/>
        <xdr:cNvSpPr txBox="1"/>
      </xdr:nvSpPr>
      <xdr:spPr>
        <a:xfrm>
          <a:off x="1955800" y="1130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60" name="楕円 159"/>
        <xdr:cNvSpPr/>
      </xdr:nvSpPr>
      <xdr:spPr>
        <a:xfrm>
          <a:off x="13970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80239</xdr:rowOff>
    </xdr:from>
    <xdr:ext cx="762000" cy="259045"/>
    <xdr:sp macro="" textlink="">
      <xdr:nvSpPr>
        <xdr:cNvPr id="161" name="テキスト ボックス 160"/>
        <xdr:cNvSpPr txBox="1"/>
      </xdr:nvSpPr>
      <xdr:spPr>
        <a:xfrm>
          <a:off x="1066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[465,599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当町は離島であるため、人口に関係なくあらゆる施設を独自で運用していかなくてはならない。このため数値は類似団体平均を大きく上回っている。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136590</xdr:rowOff>
    </xdr:from>
    <xdr:to>
      <xdr:col>23</xdr:col>
      <xdr:colOff>133350</xdr:colOff>
      <xdr:row>83</xdr:row>
      <xdr:rowOff>122160</xdr:rowOff>
    </xdr:to>
    <xdr:cxnSp macro="">
      <xdr:nvCxnSpPr>
        <xdr:cNvPr id="191" name="直線コネクタ 190"/>
        <xdr:cNvCxnSpPr/>
      </xdr:nvCxnSpPr>
      <xdr:spPr>
        <a:xfrm flipV="1">
          <a:off x="4953000" y="13681140"/>
          <a:ext cx="0" cy="671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94237</xdr:rowOff>
    </xdr:from>
    <xdr:ext cx="762000" cy="259045"/>
    <xdr:sp macro="" textlink="">
      <xdr:nvSpPr>
        <xdr:cNvPr id="192" name="人件費・物件費等の状況最小値テキスト"/>
        <xdr:cNvSpPr txBox="1"/>
      </xdr:nvSpPr>
      <xdr:spPr>
        <a:xfrm>
          <a:off x="5041900" y="14324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122160</xdr:rowOff>
    </xdr:from>
    <xdr:to>
      <xdr:col>24</xdr:col>
      <xdr:colOff>12700</xdr:colOff>
      <xdr:row>83</xdr:row>
      <xdr:rowOff>122160</xdr:rowOff>
    </xdr:to>
    <xdr:cxnSp macro="">
      <xdr:nvCxnSpPr>
        <xdr:cNvPr id="193" name="直線コネクタ 192"/>
        <xdr:cNvCxnSpPr/>
      </xdr:nvCxnSpPr>
      <xdr:spPr>
        <a:xfrm>
          <a:off x="4864100" y="14352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51517</xdr:rowOff>
    </xdr:from>
    <xdr:ext cx="762000" cy="259045"/>
    <xdr:sp macro="" textlink="">
      <xdr:nvSpPr>
        <xdr:cNvPr id="194" name="人件費・物件費等の状況最大値テキスト"/>
        <xdr:cNvSpPr txBox="1"/>
      </xdr:nvSpPr>
      <xdr:spPr>
        <a:xfrm>
          <a:off x="5041900" y="13424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136590</xdr:rowOff>
    </xdr:from>
    <xdr:to>
      <xdr:col>24</xdr:col>
      <xdr:colOff>12700</xdr:colOff>
      <xdr:row>79</xdr:row>
      <xdr:rowOff>136590</xdr:rowOff>
    </xdr:to>
    <xdr:cxnSp macro="">
      <xdr:nvCxnSpPr>
        <xdr:cNvPr id="195" name="直線コネクタ 194"/>
        <xdr:cNvCxnSpPr/>
      </xdr:nvCxnSpPr>
      <xdr:spPr>
        <a:xfrm>
          <a:off x="4864100" y="1368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63360</xdr:rowOff>
    </xdr:from>
    <xdr:to>
      <xdr:col>23</xdr:col>
      <xdr:colOff>133350</xdr:colOff>
      <xdr:row>83</xdr:row>
      <xdr:rowOff>104392</xdr:rowOff>
    </xdr:to>
    <xdr:cxnSp macro="">
      <xdr:nvCxnSpPr>
        <xdr:cNvPr id="196" name="直線コネクタ 195"/>
        <xdr:cNvCxnSpPr/>
      </xdr:nvCxnSpPr>
      <xdr:spPr>
        <a:xfrm>
          <a:off x="4114800" y="14293710"/>
          <a:ext cx="838200" cy="4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130839</xdr:rowOff>
    </xdr:from>
    <xdr:ext cx="762000" cy="259045"/>
    <xdr:sp macro="" textlink="">
      <xdr:nvSpPr>
        <xdr:cNvPr id="197" name="人件費・物件費等の状況平均値テキスト"/>
        <xdr:cNvSpPr txBox="1"/>
      </xdr:nvSpPr>
      <xdr:spPr>
        <a:xfrm>
          <a:off x="5041900" y="13675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114312</xdr:rowOff>
    </xdr:from>
    <xdr:to>
      <xdr:col>23</xdr:col>
      <xdr:colOff>184150</xdr:colOff>
      <xdr:row>81</xdr:row>
      <xdr:rowOff>44462</xdr:rowOff>
    </xdr:to>
    <xdr:sp macro="" textlink="">
      <xdr:nvSpPr>
        <xdr:cNvPr id="198" name="フローチャート: 判断 197"/>
        <xdr:cNvSpPr/>
      </xdr:nvSpPr>
      <xdr:spPr>
        <a:xfrm>
          <a:off x="4902200" y="1383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8031</xdr:rowOff>
    </xdr:from>
    <xdr:to>
      <xdr:col>19</xdr:col>
      <xdr:colOff>133350</xdr:colOff>
      <xdr:row>83</xdr:row>
      <xdr:rowOff>63360</xdr:rowOff>
    </xdr:to>
    <xdr:cxnSp macro="">
      <xdr:nvCxnSpPr>
        <xdr:cNvPr id="199" name="直線コネクタ 198"/>
        <xdr:cNvCxnSpPr/>
      </xdr:nvCxnSpPr>
      <xdr:spPr>
        <a:xfrm>
          <a:off x="3225800" y="14238381"/>
          <a:ext cx="889000" cy="5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99261</xdr:rowOff>
    </xdr:from>
    <xdr:to>
      <xdr:col>19</xdr:col>
      <xdr:colOff>184150</xdr:colOff>
      <xdr:row>81</xdr:row>
      <xdr:rowOff>29411</xdr:rowOff>
    </xdr:to>
    <xdr:sp macro="" textlink="">
      <xdr:nvSpPr>
        <xdr:cNvPr id="200" name="フローチャート: 判断 199"/>
        <xdr:cNvSpPr/>
      </xdr:nvSpPr>
      <xdr:spPr>
        <a:xfrm>
          <a:off x="4064000" y="1381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39588</xdr:rowOff>
    </xdr:from>
    <xdr:ext cx="736600" cy="259045"/>
    <xdr:sp macro="" textlink="">
      <xdr:nvSpPr>
        <xdr:cNvPr id="201" name="テキスト ボックス 200"/>
        <xdr:cNvSpPr txBox="1"/>
      </xdr:nvSpPr>
      <xdr:spPr>
        <a:xfrm>
          <a:off x="3733800" y="13584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8031</xdr:rowOff>
    </xdr:from>
    <xdr:to>
      <xdr:col>15</xdr:col>
      <xdr:colOff>82550</xdr:colOff>
      <xdr:row>88</xdr:row>
      <xdr:rowOff>58153</xdr:rowOff>
    </xdr:to>
    <xdr:cxnSp macro="">
      <xdr:nvCxnSpPr>
        <xdr:cNvPr id="202" name="直線コネクタ 201"/>
        <xdr:cNvCxnSpPr/>
      </xdr:nvCxnSpPr>
      <xdr:spPr>
        <a:xfrm flipV="1">
          <a:off x="2336800" y="14238381"/>
          <a:ext cx="889000" cy="90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72237</xdr:rowOff>
    </xdr:from>
    <xdr:to>
      <xdr:col>15</xdr:col>
      <xdr:colOff>133350</xdr:colOff>
      <xdr:row>81</xdr:row>
      <xdr:rowOff>2387</xdr:rowOff>
    </xdr:to>
    <xdr:sp macro="" textlink="">
      <xdr:nvSpPr>
        <xdr:cNvPr id="203" name="フローチャート: 判断 202"/>
        <xdr:cNvSpPr/>
      </xdr:nvSpPr>
      <xdr:spPr>
        <a:xfrm>
          <a:off x="3175000" y="1378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12564</xdr:rowOff>
    </xdr:from>
    <xdr:ext cx="762000" cy="259045"/>
    <xdr:sp macro="" textlink="">
      <xdr:nvSpPr>
        <xdr:cNvPr id="204" name="テキスト ボックス 203"/>
        <xdr:cNvSpPr txBox="1"/>
      </xdr:nvSpPr>
      <xdr:spPr>
        <a:xfrm>
          <a:off x="2844800" y="1355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13675</xdr:rowOff>
    </xdr:from>
    <xdr:to>
      <xdr:col>11</xdr:col>
      <xdr:colOff>31750</xdr:colOff>
      <xdr:row>88</xdr:row>
      <xdr:rowOff>58153</xdr:rowOff>
    </xdr:to>
    <xdr:cxnSp macro="">
      <xdr:nvCxnSpPr>
        <xdr:cNvPr id="205" name="直線コネクタ 204"/>
        <xdr:cNvCxnSpPr/>
      </xdr:nvCxnSpPr>
      <xdr:spPr>
        <a:xfrm>
          <a:off x="1447800" y="14415475"/>
          <a:ext cx="889000" cy="73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67287</xdr:rowOff>
    </xdr:from>
    <xdr:to>
      <xdr:col>11</xdr:col>
      <xdr:colOff>82550</xdr:colOff>
      <xdr:row>80</xdr:row>
      <xdr:rowOff>168887</xdr:rowOff>
    </xdr:to>
    <xdr:sp macro="" textlink="">
      <xdr:nvSpPr>
        <xdr:cNvPr id="206" name="フローチャート: 判断 205"/>
        <xdr:cNvSpPr/>
      </xdr:nvSpPr>
      <xdr:spPr>
        <a:xfrm>
          <a:off x="2286000" y="137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7614</xdr:rowOff>
    </xdr:from>
    <xdr:ext cx="762000" cy="259045"/>
    <xdr:sp macro="" textlink="">
      <xdr:nvSpPr>
        <xdr:cNvPr id="207" name="テキスト ボックス 206"/>
        <xdr:cNvSpPr txBox="1"/>
      </xdr:nvSpPr>
      <xdr:spPr>
        <a:xfrm>
          <a:off x="1955800" y="1355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33666</xdr:rowOff>
    </xdr:from>
    <xdr:to>
      <xdr:col>7</xdr:col>
      <xdr:colOff>31750</xdr:colOff>
      <xdr:row>80</xdr:row>
      <xdr:rowOff>135266</xdr:rowOff>
    </xdr:to>
    <xdr:sp macro="" textlink="">
      <xdr:nvSpPr>
        <xdr:cNvPr id="208" name="フローチャート: 判断 207"/>
        <xdr:cNvSpPr/>
      </xdr:nvSpPr>
      <xdr:spPr>
        <a:xfrm>
          <a:off x="1397000" y="1374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145443</xdr:rowOff>
    </xdr:from>
    <xdr:ext cx="762000" cy="259045"/>
    <xdr:sp macro="" textlink="">
      <xdr:nvSpPr>
        <xdr:cNvPr id="209" name="テキスト ボックス 208"/>
        <xdr:cNvSpPr txBox="1"/>
      </xdr:nvSpPr>
      <xdr:spPr>
        <a:xfrm>
          <a:off x="1066800" y="1351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53592</xdr:rowOff>
    </xdr:from>
    <xdr:to>
      <xdr:col>23</xdr:col>
      <xdr:colOff>184150</xdr:colOff>
      <xdr:row>83</xdr:row>
      <xdr:rowOff>155192</xdr:rowOff>
    </xdr:to>
    <xdr:sp macro="" textlink="">
      <xdr:nvSpPr>
        <xdr:cNvPr id="215" name="楕円 214"/>
        <xdr:cNvSpPr/>
      </xdr:nvSpPr>
      <xdr:spPr>
        <a:xfrm>
          <a:off x="4902200" y="1428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120919</xdr:rowOff>
    </xdr:from>
    <xdr:ext cx="762000" cy="259045"/>
    <xdr:sp macro="" textlink="">
      <xdr:nvSpPr>
        <xdr:cNvPr id="216" name="人件費・物件費等の状況該当値テキスト"/>
        <xdr:cNvSpPr txBox="1"/>
      </xdr:nvSpPr>
      <xdr:spPr>
        <a:xfrm>
          <a:off x="5041900" y="1417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12560</xdr:rowOff>
    </xdr:from>
    <xdr:to>
      <xdr:col>19</xdr:col>
      <xdr:colOff>184150</xdr:colOff>
      <xdr:row>83</xdr:row>
      <xdr:rowOff>114160</xdr:rowOff>
    </xdr:to>
    <xdr:sp macro="" textlink="">
      <xdr:nvSpPr>
        <xdr:cNvPr id="217" name="楕円 216"/>
        <xdr:cNvSpPr/>
      </xdr:nvSpPr>
      <xdr:spPr>
        <a:xfrm>
          <a:off x="4064000" y="1424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98937</xdr:rowOff>
    </xdr:from>
    <xdr:ext cx="736600" cy="259045"/>
    <xdr:sp macro="" textlink="">
      <xdr:nvSpPr>
        <xdr:cNvPr id="218" name="テキスト ボックス 217"/>
        <xdr:cNvSpPr txBox="1"/>
      </xdr:nvSpPr>
      <xdr:spPr>
        <a:xfrm>
          <a:off x="3733800" y="14329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128681</xdr:rowOff>
    </xdr:from>
    <xdr:to>
      <xdr:col>15</xdr:col>
      <xdr:colOff>133350</xdr:colOff>
      <xdr:row>83</xdr:row>
      <xdr:rowOff>58831</xdr:rowOff>
    </xdr:to>
    <xdr:sp macro="" textlink="">
      <xdr:nvSpPr>
        <xdr:cNvPr id="219" name="楕円 218"/>
        <xdr:cNvSpPr/>
      </xdr:nvSpPr>
      <xdr:spPr>
        <a:xfrm>
          <a:off x="3175000" y="1418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43608</xdr:rowOff>
    </xdr:from>
    <xdr:ext cx="762000" cy="259045"/>
    <xdr:sp macro="" textlink="">
      <xdr:nvSpPr>
        <xdr:cNvPr id="220" name="テキスト ボックス 219"/>
        <xdr:cNvSpPr txBox="1"/>
      </xdr:nvSpPr>
      <xdr:spPr>
        <a:xfrm>
          <a:off x="2844800" y="1427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7353</xdr:rowOff>
    </xdr:from>
    <xdr:to>
      <xdr:col>11</xdr:col>
      <xdr:colOff>82550</xdr:colOff>
      <xdr:row>88</xdr:row>
      <xdr:rowOff>108953</xdr:rowOff>
    </xdr:to>
    <xdr:sp macro="" textlink="">
      <xdr:nvSpPr>
        <xdr:cNvPr id="221" name="楕円 220"/>
        <xdr:cNvSpPr/>
      </xdr:nvSpPr>
      <xdr:spPr>
        <a:xfrm>
          <a:off x="2286000" y="1509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93730</xdr:rowOff>
    </xdr:from>
    <xdr:ext cx="762000" cy="259045"/>
    <xdr:sp macro="" textlink="">
      <xdr:nvSpPr>
        <xdr:cNvPr id="222" name="テキスト ボックス 221"/>
        <xdr:cNvSpPr txBox="1"/>
      </xdr:nvSpPr>
      <xdr:spPr>
        <a:xfrm>
          <a:off x="1955800" y="15181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134325</xdr:rowOff>
    </xdr:from>
    <xdr:to>
      <xdr:col>7</xdr:col>
      <xdr:colOff>31750</xdr:colOff>
      <xdr:row>84</xdr:row>
      <xdr:rowOff>64475</xdr:rowOff>
    </xdr:to>
    <xdr:sp macro="" textlink="">
      <xdr:nvSpPr>
        <xdr:cNvPr id="223" name="楕円 222"/>
        <xdr:cNvSpPr/>
      </xdr:nvSpPr>
      <xdr:spPr>
        <a:xfrm>
          <a:off x="1397000" y="1436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49252</xdr:rowOff>
    </xdr:from>
    <xdr:ext cx="762000" cy="259045"/>
    <xdr:sp macro="" textlink="">
      <xdr:nvSpPr>
        <xdr:cNvPr id="224" name="テキスト ボックス 223"/>
        <xdr:cNvSpPr txBox="1"/>
      </xdr:nvSpPr>
      <xdr:spPr>
        <a:xfrm>
          <a:off x="1066800" y="14451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当町の給与体系は国基準を適用しているが、昇格などの基準設定は国と比べ低い数値となっている。前年度の類似団体との差が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、今年度が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4.9%</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となっており、要因は前述によるもののみとなる。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年度数値については、前年度数値を引用している。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50195</xdr:rowOff>
    </xdr:from>
    <xdr:to>
      <xdr:col>81</xdr:col>
      <xdr:colOff>44450</xdr:colOff>
      <xdr:row>89</xdr:row>
      <xdr:rowOff>127302</xdr:rowOff>
    </xdr:to>
    <xdr:cxnSp macro="">
      <xdr:nvCxnSpPr>
        <xdr:cNvPr id="255" name="直線コネクタ 254"/>
        <xdr:cNvCxnSpPr/>
      </xdr:nvCxnSpPr>
      <xdr:spPr>
        <a:xfrm flipV="1">
          <a:off x="17018000" y="13766195"/>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6" name="給与水準   （国との比較）最小値テキスト"/>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7" name="直線コネクタ 256"/>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136572</xdr:rowOff>
    </xdr:from>
    <xdr:ext cx="762000" cy="259045"/>
    <xdr:sp macro="" textlink="">
      <xdr:nvSpPr>
        <xdr:cNvPr id="258" name="給与水準   （国との比較）最大値テキスト"/>
        <xdr:cNvSpPr txBox="1"/>
      </xdr:nvSpPr>
      <xdr:spPr>
        <a:xfrm>
          <a:off x="17106900" y="135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50195</xdr:rowOff>
    </xdr:from>
    <xdr:to>
      <xdr:col>81</xdr:col>
      <xdr:colOff>133350</xdr:colOff>
      <xdr:row>80</xdr:row>
      <xdr:rowOff>50195</xdr:rowOff>
    </xdr:to>
    <xdr:cxnSp macro="">
      <xdr:nvCxnSpPr>
        <xdr:cNvPr id="259" name="直線コネクタ 258"/>
        <xdr:cNvCxnSpPr/>
      </xdr:nvCxnSpPr>
      <xdr:spPr>
        <a:xfrm>
          <a:off x="16929100" y="1376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17538</xdr:rowOff>
    </xdr:from>
    <xdr:to>
      <xdr:col>81</xdr:col>
      <xdr:colOff>44450</xdr:colOff>
      <xdr:row>82</xdr:row>
      <xdr:rowOff>17538</xdr:rowOff>
    </xdr:to>
    <xdr:cxnSp macro="">
      <xdr:nvCxnSpPr>
        <xdr:cNvPr id="260" name="直線コネクタ 259"/>
        <xdr:cNvCxnSpPr/>
      </xdr:nvCxnSpPr>
      <xdr:spPr>
        <a:xfrm>
          <a:off x="16179800" y="140764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61" name="給与水準   （国との比較）平均値テキスト"/>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2" name="フローチャート: 判断 261"/>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143027</xdr:rowOff>
    </xdr:from>
    <xdr:to>
      <xdr:col>77</xdr:col>
      <xdr:colOff>44450</xdr:colOff>
      <xdr:row>82</xdr:row>
      <xdr:rowOff>17538</xdr:rowOff>
    </xdr:to>
    <xdr:cxnSp macro="">
      <xdr:nvCxnSpPr>
        <xdr:cNvPr id="263" name="直線コネクタ 262"/>
        <xdr:cNvCxnSpPr/>
      </xdr:nvCxnSpPr>
      <xdr:spPr>
        <a:xfrm>
          <a:off x="15290800" y="1403047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113289</xdr:rowOff>
    </xdr:from>
    <xdr:ext cx="736600" cy="259045"/>
    <xdr:sp macro="" textlink="">
      <xdr:nvSpPr>
        <xdr:cNvPr id="265" name="テキスト ボックス 264"/>
        <xdr:cNvSpPr txBox="1"/>
      </xdr:nvSpPr>
      <xdr:spPr>
        <a:xfrm>
          <a:off x="15798800" y="146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143027</xdr:rowOff>
    </xdr:from>
    <xdr:to>
      <xdr:col>72</xdr:col>
      <xdr:colOff>203200</xdr:colOff>
      <xdr:row>82</xdr:row>
      <xdr:rowOff>6048</xdr:rowOff>
    </xdr:to>
    <xdr:cxnSp macro="">
      <xdr:nvCxnSpPr>
        <xdr:cNvPr id="266" name="直線コネクタ 265"/>
        <xdr:cNvCxnSpPr/>
      </xdr:nvCxnSpPr>
      <xdr:spPr>
        <a:xfrm flipV="1">
          <a:off x="14401800" y="1403047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38402</xdr:rowOff>
    </xdr:from>
    <xdr:to>
      <xdr:col>73</xdr:col>
      <xdr:colOff>44450</xdr:colOff>
      <xdr:row>85</xdr:row>
      <xdr:rowOff>140002</xdr:rowOff>
    </xdr:to>
    <xdr:sp macro="" textlink="">
      <xdr:nvSpPr>
        <xdr:cNvPr id="267" name="フローチャート: 判断 266"/>
        <xdr:cNvSpPr/>
      </xdr:nvSpPr>
      <xdr:spPr>
        <a:xfrm>
          <a:off x="15240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124779</xdr:rowOff>
    </xdr:from>
    <xdr:ext cx="762000" cy="259045"/>
    <xdr:sp macro="" textlink="">
      <xdr:nvSpPr>
        <xdr:cNvPr id="268" name="テキスト ボックス 267"/>
        <xdr:cNvSpPr txBox="1"/>
      </xdr:nvSpPr>
      <xdr:spPr>
        <a:xfrm>
          <a:off x="14909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143027</xdr:rowOff>
    </xdr:from>
    <xdr:to>
      <xdr:col>68</xdr:col>
      <xdr:colOff>152400</xdr:colOff>
      <xdr:row>82</xdr:row>
      <xdr:rowOff>6048</xdr:rowOff>
    </xdr:to>
    <xdr:cxnSp macro="">
      <xdr:nvCxnSpPr>
        <xdr:cNvPr id="269" name="直線コネクタ 268"/>
        <xdr:cNvCxnSpPr/>
      </xdr:nvCxnSpPr>
      <xdr:spPr>
        <a:xfrm>
          <a:off x="13512800" y="1403047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0" name="フローチャート: 判断 269"/>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71" name="テキスト ボックス 270"/>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2" name="フローチャート: 判断 271"/>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73" name="テキスト ボックス 272"/>
        <xdr:cNvSpPr txBox="1"/>
      </xdr:nvSpPr>
      <xdr:spPr>
        <a:xfrm>
          <a:off x="13131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138188</xdr:rowOff>
    </xdr:from>
    <xdr:to>
      <xdr:col>81</xdr:col>
      <xdr:colOff>95250</xdr:colOff>
      <xdr:row>82</xdr:row>
      <xdr:rowOff>68338</xdr:rowOff>
    </xdr:to>
    <xdr:sp macro="" textlink="">
      <xdr:nvSpPr>
        <xdr:cNvPr id="279" name="楕円 278"/>
        <xdr:cNvSpPr/>
      </xdr:nvSpPr>
      <xdr:spPr>
        <a:xfrm>
          <a:off x="16967200" y="1402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154715</xdr:rowOff>
    </xdr:from>
    <xdr:ext cx="762000" cy="259045"/>
    <xdr:sp macro="" textlink="">
      <xdr:nvSpPr>
        <xdr:cNvPr id="280" name="給与水準   （国との比較）該当値テキスト"/>
        <xdr:cNvSpPr txBox="1"/>
      </xdr:nvSpPr>
      <xdr:spPr>
        <a:xfrm>
          <a:off x="17106900" y="1387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138188</xdr:rowOff>
    </xdr:from>
    <xdr:to>
      <xdr:col>77</xdr:col>
      <xdr:colOff>95250</xdr:colOff>
      <xdr:row>82</xdr:row>
      <xdr:rowOff>68338</xdr:rowOff>
    </xdr:to>
    <xdr:sp macro="" textlink="">
      <xdr:nvSpPr>
        <xdr:cNvPr id="281" name="楕円 280"/>
        <xdr:cNvSpPr/>
      </xdr:nvSpPr>
      <xdr:spPr>
        <a:xfrm>
          <a:off x="16129000" y="1402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78515</xdr:rowOff>
    </xdr:from>
    <xdr:ext cx="736600" cy="259045"/>
    <xdr:sp macro="" textlink="">
      <xdr:nvSpPr>
        <xdr:cNvPr id="282" name="テキスト ボックス 281"/>
        <xdr:cNvSpPr txBox="1"/>
      </xdr:nvSpPr>
      <xdr:spPr>
        <a:xfrm>
          <a:off x="15798800" y="1379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92227</xdr:rowOff>
    </xdr:from>
    <xdr:to>
      <xdr:col>73</xdr:col>
      <xdr:colOff>44450</xdr:colOff>
      <xdr:row>82</xdr:row>
      <xdr:rowOff>22377</xdr:rowOff>
    </xdr:to>
    <xdr:sp macro="" textlink="">
      <xdr:nvSpPr>
        <xdr:cNvPr id="283" name="楕円 282"/>
        <xdr:cNvSpPr/>
      </xdr:nvSpPr>
      <xdr:spPr>
        <a:xfrm>
          <a:off x="15240000" y="1397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32554</xdr:rowOff>
    </xdr:from>
    <xdr:ext cx="762000" cy="259045"/>
    <xdr:sp macro="" textlink="">
      <xdr:nvSpPr>
        <xdr:cNvPr id="284" name="テキスト ボックス 283"/>
        <xdr:cNvSpPr txBox="1"/>
      </xdr:nvSpPr>
      <xdr:spPr>
        <a:xfrm>
          <a:off x="14909800" y="1374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126698</xdr:rowOff>
    </xdr:from>
    <xdr:to>
      <xdr:col>68</xdr:col>
      <xdr:colOff>203200</xdr:colOff>
      <xdr:row>82</xdr:row>
      <xdr:rowOff>56848</xdr:rowOff>
    </xdr:to>
    <xdr:sp macro="" textlink="">
      <xdr:nvSpPr>
        <xdr:cNvPr id="285" name="楕円 284"/>
        <xdr:cNvSpPr/>
      </xdr:nvSpPr>
      <xdr:spPr>
        <a:xfrm>
          <a:off x="14351000" y="1401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67025</xdr:rowOff>
    </xdr:from>
    <xdr:ext cx="762000" cy="259045"/>
    <xdr:sp macro="" textlink="">
      <xdr:nvSpPr>
        <xdr:cNvPr id="286" name="テキスト ボックス 285"/>
        <xdr:cNvSpPr txBox="1"/>
      </xdr:nvSpPr>
      <xdr:spPr>
        <a:xfrm>
          <a:off x="14020800" y="1378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92227</xdr:rowOff>
    </xdr:from>
    <xdr:to>
      <xdr:col>64</xdr:col>
      <xdr:colOff>152400</xdr:colOff>
      <xdr:row>82</xdr:row>
      <xdr:rowOff>22377</xdr:rowOff>
    </xdr:to>
    <xdr:sp macro="" textlink="">
      <xdr:nvSpPr>
        <xdr:cNvPr id="287" name="楕円 286"/>
        <xdr:cNvSpPr/>
      </xdr:nvSpPr>
      <xdr:spPr>
        <a:xfrm>
          <a:off x="13462000" y="1397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32554</xdr:rowOff>
    </xdr:from>
    <xdr:ext cx="762000" cy="259045"/>
    <xdr:sp macro="" textlink="">
      <xdr:nvSpPr>
        <xdr:cNvPr id="288" name="テキスト ボックス 287"/>
        <xdr:cNvSpPr txBox="1"/>
      </xdr:nvSpPr>
      <xdr:spPr>
        <a:xfrm>
          <a:off x="13131800" y="1374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島内に８集落が点在しているため、保育園や出張所などの人員が必要となり、思うような人員削減ができない実情がある。また、消防救急業務や観光施設の運営にあたっても人員を必要としている。さらには産休、育休職員の割合が一時的に多くこれを補完するための若干の新規採用を実施しているのも要因の一つである。このため数値は類似団体平均と比較すると</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1.48</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倍となっている。しかし今後は事務の効率化を前提とした組織改正を実施していく。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101939</xdr:rowOff>
    </xdr:from>
    <xdr:to>
      <xdr:col>81</xdr:col>
      <xdr:colOff>44450</xdr:colOff>
      <xdr:row>67</xdr:row>
      <xdr:rowOff>2794</xdr:rowOff>
    </xdr:to>
    <xdr:cxnSp macro="">
      <xdr:nvCxnSpPr>
        <xdr:cNvPr id="318" name="直線コネクタ 317"/>
        <xdr:cNvCxnSpPr/>
      </xdr:nvCxnSpPr>
      <xdr:spPr>
        <a:xfrm flipV="1">
          <a:off x="17018000" y="10217489"/>
          <a:ext cx="0" cy="1272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146321</xdr:rowOff>
    </xdr:from>
    <xdr:ext cx="762000" cy="259045"/>
    <xdr:sp macro="" textlink="">
      <xdr:nvSpPr>
        <xdr:cNvPr id="319" name="定員管理の状況最小値テキスト"/>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2794</xdr:rowOff>
    </xdr:from>
    <xdr:to>
      <xdr:col>81</xdr:col>
      <xdr:colOff>133350</xdr:colOff>
      <xdr:row>67</xdr:row>
      <xdr:rowOff>2794</xdr:rowOff>
    </xdr:to>
    <xdr:cxnSp macro="">
      <xdr:nvCxnSpPr>
        <xdr:cNvPr id="320" name="直線コネクタ 319"/>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16866</xdr:rowOff>
    </xdr:from>
    <xdr:ext cx="762000" cy="259045"/>
    <xdr:sp macro="" textlink="">
      <xdr:nvSpPr>
        <xdr:cNvPr id="321"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101939</xdr:rowOff>
    </xdr:from>
    <xdr:to>
      <xdr:col>81</xdr:col>
      <xdr:colOff>133350</xdr:colOff>
      <xdr:row>59</xdr:row>
      <xdr:rowOff>101939</xdr:rowOff>
    </xdr:to>
    <xdr:cxnSp macro="">
      <xdr:nvCxnSpPr>
        <xdr:cNvPr id="322" name="直線コネクタ 321"/>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60156</xdr:rowOff>
    </xdr:from>
    <xdr:to>
      <xdr:col>81</xdr:col>
      <xdr:colOff>44450</xdr:colOff>
      <xdr:row>65</xdr:row>
      <xdr:rowOff>87503</xdr:rowOff>
    </xdr:to>
    <xdr:cxnSp macro="">
      <xdr:nvCxnSpPr>
        <xdr:cNvPr id="323" name="直線コネクタ 322"/>
        <xdr:cNvCxnSpPr/>
      </xdr:nvCxnSpPr>
      <xdr:spPr>
        <a:xfrm>
          <a:off x="16179800" y="11204406"/>
          <a:ext cx="8382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31894</xdr:rowOff>
    </xdr:from>
    <xdr:ext cx="762000" cy="259045"/>
    <xdr:sp macro="" textlink="">
      <xdr:nvSpPr>
        <xdr:cNvPr id="324" name="定員管理の状況平均値テキスト"/>
        <xdr:cNvSpPr txBox="1"/>
      </xdr:nvSpPr>
      <xdr:spPr>
        <a:xfrm>
          <a:off x="17106900" y="10490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15367</xdr:rowOff>
    </xdr:from>
    <xdr:to>
      <xdr:col>81</xdr:col>
      <xdr:colOff>95250</xdr:colOff>
      <xdr:row>62</xdr:row>
      <xdr:rowOff>116967</xdr:rowOff>
    </xdr:to>
    <xdr:sp macro="" textlink="">
      <xdr:nvSpPr>
        <xdr:cNvPr id="325" name="フローチャート: 判断 324"/>
        <xdr:cNvSpPr/>
      </xdr:nvSpPr>
      <xdr:spPr>
        <a:xfrm>
          <a:off x="16967200" y="1064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60156</xdr:rowOff>
    </xdr:from>
    <xdr:to>
      <xdr:col>77</xdr:col>
      <xdr:colOff>44450</xdr:colOff>
      <xdr:row>65</xdr:row>
      <xdr:rowOff>67394</xdr:rowOff>
    </xdr:to>
    <xdr:cxnSp macro="">
      <xdr:nvCxnSpPr>
        <xdr:cNvPr id="326" name="直線コネクタ 325"/>
        <xdr:cNvCxnSpPr/>
      </xdr:nvCxnSpPr>
      <xdr:spPr>
        <a:xfrm flipV="1">
          <a:off x="15290800" y="11204406"/>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160274</xdr:rowOff>
    </xdr:from>
    <xdr:to>
      <xdr:col>77</xdr:col>
      <xdr:colOff>95250</xdr:colOff>
      <xdr:row>62</xdr:row>
      <xdr:rowOff>90424</xdr:rowOff>
    </xdr:to>
    <xdr:sp macro="" textlink="">
      <xdr:nvSpPr>
        <xdr:cNvPr id="327" name="フローチャート: 判断 326"/>
        <xdr:cNvSpPr/>
      </xdr:nvSpPr>
      <xdr:spPr>
        <a:xfrm>
          <a:off x="16129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100601</xdr:rowOff>
    </xdr:from>
    <xdr:ext cx="736600" cy="259045"/>
    <xdr:sp macro="" textlink="">
      <xdr:nvSpPr>
        <xdr:cNvPr id="328" name="テキスト ボックス 327"/>
        <xdr:cNvSpPr txBox="1"/>
      </xdr:nvSpPr>
      <xdr:spPr>
        <a:xfrm>
          <a:off x="15798800" y="1038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13505</xdr:rowOff>
    </xdr:from>
    <xdr:to>
      <xdr:col>72</xdr:col>
      <xdr:colOff>203200</xdr:colOff>
      <xdr:row>65</xdr:row>
      <xdr:rowOff>67394</xdr:rowOff>
    </xdr:to>
    <xdr:cxnSp macro="">
      <xdr:nvCxnSpPr>
        <xdr:cNvPr id="329" name="直線コネクタ 328"/>
        <xdr:cNvCxnSpPr/>
      </xdr:nvCxnSpPr>
      <xdr:spPr>
        <a:xfrm>
          <a:off x="14401800" y="11157755"/>
          <a:ext cx="889000" cy="5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130514</xdr:rowOff>
    </xdr:from>
    <xdr:to>
      <xdr:col>73</xdr:col>
      <xdr:colOff>44450</xdr:colOff>
      <xdr:row>62</xdr:row>
      <xdr:rowOff>60664</xdr:rowOff>
    </xdr:to>
    <xdr:sp macro="" textlink="">
      <xdr:nvSpPr>
        <xdr:cNvPr id="330" name="フローチャート: 判断 329"/>
        <xdr:cNvSpPr/>
      </xdr:nvSpPr>
      <xdr:spPr>
        <a:xfrm>
          <a:off x="15240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70841</xdr:rowOff>
    </xdr:from>
    <xdr:ext cx="762000" cy="259045"/>
    <xdr:sp macro="" textlink="">
      <xdr:nvSpPr>
        <xdr:cNvPr id="331" name="テキスト ボックス 330"/>
        <xdr:cNvSpPr txBox="1"/>
      </xdr:nvSpPr>
      <xdr:spPr>
        <a:xfrm>
          <a:off x="14909800" y="103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165650</xdr:rowOff>
    </xdr:from>
    <xdr:to>
      <xdr:col>68</xdr:col>
      <xdr:colOff>152400</xdr:colOff>
      <xdr:row>65</xdr:row>
      <xdr:rowOff>13505</xdr:rowOff>
    </xdr:to>
    <xdr:cxnSp macro="">
      <xdr:nvCxnSpPr>
        <xdr:cNvPr id="332" name="直線コネクタ 331"/>
        <xdr:cNvCxnSpPr/>
      </xdr:nvCxnSpPr>
      <xdr:spPr>
        <a:xfrm>
          <a:off x="13512800" y="11138450"/>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79841</xdr:rowOff>
    </xdr:from>
    <xdr:to>
      <xdr:col>68</xdr:col>
      <xdr:colOff>203200</xdr:colOff>
      <xdr:row>62</xdr:row>
      <xdr:rowOff>9991</xdr:rowOff>
    </xdr:to>
    <xdr:sp macro="" textlink="">
      <xdr:nvSpPr>
        <xdr:cNvPr id="333" name="フローチャート: 判断 332"/>
        <xdr:cNvSpPr/>
      </xdr:nvSpPr>
      <xdr:spPr>
        <a:xfrm>
          <a:off x="14351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20168</xdr:rowOff>
    </xdr:from>
    <xdr:ext cx="762000" cy="259045"/>
    <xdr:sp macro="" textlink="">
      <xdr:nvSpPr>
        <xdr:cNvPr id="334" name="テキスト ボックス 333"/>
        <xdr:cNvSpPr txBox="1"/>
      </xdr:nvSpPr>
      <xdr:spPr>
        <a:xfrm>
          <a:off x="14020800" y="1030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65363</xdr:rowOff>
    </xdr:from>
    <xdr:to>
      <xdr:col>64</xdr:col>
      <xdr:colOff>152400</xdr:colOff>
      <xdr:row>61</xdr:row>
      <xdr:rowOff>166963</xdr:rowOff>
    </xdr:to>
    <xdr:sp macro="" textlink="">
      <xdr:nvSpPr>
        <xdr:cNvPr id="335" name="フローチャート: 判断 334"/>
        <xdr:cNvSpPr/>
      </xdr:nvSpPr>
      <xdr:spPr>
        <a:xfrm>
          <a:off x="13462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5690</xdr:rowOff>
    </xdr:from>
    <xdr:ext cx="762000" cy="259045"/>
    <xdr:sp macro="" textlink="">
      <xdr:nvSpPr>
        <xdr:cNvPr id="336" name="テキスト ボックス 335"/>
        <xdr:cNvSpPr txBox="1"/>
      </xdr:nvSpPr>
      <xdr:spPr>
        <a:xfrm>
          <a:off x="13131800" y="102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36703</xdr:rowOff>
    </xdr:from>
    <xdr:to>
      <xdr:col>81</xdr:col>
      <xdr:colOff>95250</xdr:colOff>
      <xdr:row>65</xdr:row>
      <xdr:rowOff>138303</xdr:rowOff>
    </xdr:to>
    <xdr:sp macro="" textlink="">
      <xdr:nvSpPr>
        <xdr:cNvPr id="342" name="楕円 341"/>
        <xdr:cNvSpPr/>
      </xdr:nvSpPr>
      <xdr:spPr>
        <a:xfrm>
          <a:off x="16967200" y="1118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8780</xdr:rowOff>
    </xdr:from>
    <xdr:ext cx="762000" cy="259045"/>
    <xdr:sp macro="" textlink="">
      <xdr:nvSpPr>
        <xdr:cNvPr id="343" name="定員管理の状況該当値テキスト"/>
        <xdr:cNvSpPr txBox="1"/>
      </xdr:nvSpPr>
      <xdr:spPr>
        <a:xfrm>
          <a:off x="17106900" y="1115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9356</xdr:rowOff>
    </xdr:from>
    <xdr:to>
      <xdr:col>77</xdr:col>
      <xdr:colOff>95250</xdr:colOff>
      <xdr:row>65</xdr:row>
      <xdr:rowOff>110956</xdr:rowOff>
    </xdr:to>
    <xdr:sp macro="" textlink="">
      <xdr:nvSpPr>
        <xdr:cNvPr id="344" name="楕円 343"/>
        <xdr:cNvSpPr/>
      </xdr:nvSpPr>
      <xdr:spPr>
        <a:xfrm>
          <a:off x="16129000" y="1115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95733</xdr:rowOff>
    </xdr:from>
    <xdr:ext cx="736600" cy="259045"/>
    <xdr:sp macro="" textlink="">
      <xdr:nvSpPr>
        <xdr:cNvPr id="345" name="テキスト ボックス 344"/>
        <xdr:cNvSpPr txBox="1"/>
      </xdr:nvSpPr>
      <xdr:spPr>
        <a:xfrm>
          <a:off x="15798800" y="11239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16594</xdr:rowOff>
    </xdr:from>
    <xdr:to>
      <xdr:col>73</xdr:col>
      <xdr:colOff>44450</xdr:colOff>
      <xdr:row>65</xdr:row>
      <xdr:rowOff>118194</xdr:rowOff>
    </xdr:to>
    <xdr:sp macro="" textlink="">
      <xdr:nvSpPr>
        <xdr:cNvPr id="346" name="楕円 345"/>
        <xdr:cNvSpPr/>
      </xdr:nvSpPr>
      <xdr:spPr>
        <a:xfrm>
          <a:off x="15240000" y="1116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102971</xdr:rowOff>
    </xdr:from>
    <xdr:ext cx="762000" cy="259045"/>
    <xdr:sp macro="" textlink="">
      <xdr:nvSpPr>
        <xdr:cNvPr id="347" name="テキスト ボックス 346"/>
        <xdr:cNvSpPr txBox="1"/>
      </xdr:nvSpPr>
      <xdr:spPr>
        <a:xfrm>
          <a:off x="14909800" y="1124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134155</xdr:rowOff>
    </xdr:from>
    <xdr:to>
      <xdr:col>68</xdr:col>
      <xdr:colOff>203200</xdr:colOff>
      <xdr:row>65</xdr:row>
      <xdr:rowOff>64305</xdr:rowOff>
    </xdr:to>
    <xdr:sp macro="" textlink="">
      <xdr:nvSpPr>
        <xdr:cNvPr id="348" name="楕円 347"/>
        <xdr:cNvSpPr/>
      </xdr:nvSpPr>
      <xdr:spPr>
        <a:xfrm>
          <a:off x="14351000" y="1110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49082</xdr:rowOff>
    </xdr:from>
    <xdr:ext cx="762000" cy="259045"/>
    <xdr:sp macro="" textlink="">
      <xdr:nvSpPr>
        <xdr:cNvPr id="349" name="テキスト ボックス 348"/>
        <xdr:cNvSpPr txBox="1"/>
      </xdr:nvSpPr>
      <xdr:spPr>
        <a:xfrm>
          <a:off x="14020800" y="1119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114850</xdr:rowOff>
    </xdr:from>
    <xdr:to>
      <xdr:col>64</xdr:col>
      <xdr:colOff>152400</xdr:colOff>
      <xdr:row>65</xdr:row>
      <xdr:rowOff>45000</xdr:rowOff>
    </xdr:to>
    <xdr:sp macro="" textlink="">
      <xdr:nvSpPr>
        <xdr:cNvPr id="350" name="楕円 349"/>
        <xdr:cNvSpPr/>
      </xdr:nvSpPr>
      <xdr:spPr>
        <a:xfrm>
          <a:off x="13462000" y="1108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29777</xdr:rowOff>
    </xdr:from>
    <xdr:ext cx="762000" cy="259045"/>
    <xdr:sp macro="" textlink="">
      <xdr:nvSpPr>
        <xdr:cNvPr id="351" name="テキスト ボックス 350"/>
        <xdr:cNvSpPr txBox="1"/>
      </xdr:nvSpPr>
      <xdr:spPr>
        <a:xfrm>
          <a:off x="13131800" y="1117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前年度より数値の改善がみられたが、循環型社会形成推進事業</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焼却施設・し尿汚泥再生処理センター建設</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の実施により起債借入額が増大したため、今後は一時的に悪化するものと思われる。このため、地方債発行の低金利債への借り換えなども視野に入れ改善に努める。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12277</xdr:rowOff>
    </xdr:to>
    <xdr:cxnSp macro="">
      <xdr:nvCxnSpPr>
        <xdr:cNvPr id="380" name="直線コネクタ 379"/>
        <xdr:cNvCxnSpPr/>
      </xdr:nvCxnSpPr>
      <xdr:spPr>
        <a:xfrm flipV="1">
          <a:off x="17018000" y="6269143"/>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155804</xdr:rowOff>
    </xdr:from>
    <xdr:ext cx="762000" cy="259045"/>
    <xdr:sp macro="" textlink="">
      <xdr:nvSpPr>
        <xdr:cNvPr id="381" name="公債費負担の状況最小値テキスト"/>
        <xdr:cNvSpPr txBox="1"/>
      </xdr:nvSpPr>
      <xdr:spPr>
        <a:xfrm>
          <a:off x="17106900" y="752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12277</xdr:rowOff>
    </xdr:from>
    <xdr:to>
      <xdr:col>81</xdr:col>
      <xdr:colOff>133350</xdr:colOff>
      <xdr:row>44</xdr:row>
      <xdr:rowOff>12277</xdr:rowOff>
    </xdr:to>
    <xdr:cxnSp macro="">
      <xdr:nvCxnSpPr>
        <xdr:cNvPr id="382" name="直線コネクタ 381"/>
        <xdr:cNvCxnSpPr/>
      </xdr:nvCxnSpPr>
      <xdr:spPr>
        <a:xfrm>
          <a:off x="16929100" y="755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68156</xdr:rowOff>
    </xdr:from>
    <xdr:to>
      <xdr:col>81</xdr:col>
      <xdr:colOff>44450</xdr:colOff>
      <xdr:row>41</xdr:row>
      <xdr:rowOff>76200</xdr:rowOff>
    </xdr:to>
    <xdr:cxnSp macro="">
      <xdr:nvCxnSpPr>
        <xdr:cNvPr id="385" name="直線コネクタ 384"/>
        <xdr:cNvCxnSpPr/>
      </xdr:nvCxnSpPr>
      <xdr:spPr>
        <a:xfrm>
          <a:off x="16179800" y="709760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86" name="公債費負担の状況平均値テキスト"/>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7" name="フローチャート: 判断 386"/>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68156</xdr:rowOff>
    </xdr:from>
    <xdr:to>
      <xdr:col>77</xdr:col>
      <xdr:colOff>44450</xdr:colOff>
      <xdr:row>41</xdr:row>
      <xdr:rowOff>100330</xdr:rowOff>
    </xdr:to>
    <xdr:cxnSp macro="">
      <xdr:nvCxnSpPr>
        <xdr:cNvPr id="388" name="直線コネクタ 387"/>
        <xdr:cNvCxnSpPr/>
      </xdr:nvCxnSpPr>
      <xdr:spPr>
        <a:xfrm flipV="1">
          <a:off x="15290800" y="709760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0" name="テキスト ボックス 389"/>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100330</xdr:rowOff>
    </xdr:from>
    <xdr:to>
      <xdr:col>72</xdr:col>
      <xdr:colOff>203200</xdr:colOff>
      <xdr:row>42</xdr:row>
      <xdr:rowOff>1270</xdr:rowOff>
    </xdr:to>
    <xdr:cxnSp macro="">
      <xdr:nvCxnSpPr>
        <xdr:cNvPr id="391" name="直線コネクタ 390"/>
        <xdr:cNvCxnSpPr/>
      </xdr:nvCxnSpPr>
      <xdr:spPr>
        <a:xfrm flipV="1">
          <a:off x="14401800" y="71297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143087</xdr:rowOff>
    </xdr:from>
    <xdr:to>
      <xdr:col>73</xdr:col>
      <xdr:colOff>44450</xdr:colOff>
      <xdr:row>40</xdr:row>
      <xdr:rowOff>73237</xdr:rowOff>
    </xdr:to>
    <xdr:sp macro="" textlink="">
      <xdr:nvSpPr>
        <xdr:cNvPr id="392" name="フローチャート: 判断 391"/>
        <xdr:cNvSpPr/>
      </xdr:nvSpPr>
      <xdr:spPr>
        <a:xfrm>
          <a:off x="15240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83414</xdr:rowOff>
    </xdr:from>
    <xdr:ext cx="762000" cy="259045"/>
    <xdr:sp macro="" textlink="">
      <xdr:nvSpPr>
        <xdr:cNvPr id="393" name="テキスト ボックス 392"/>
        <xdr:cNvSpPr txBox="1"/>
      </xdr:nvSpPr>
      <xdr:spPr>
        <a:xfrm>
          <a:off x="14909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1270</xdr:rowOff>
    </xdr:from>
    <xdr:to>
      <xdr:col>68</xdr:col>
      <xdr:colOff>152400</xdr:colOff>
      <xdr:row>42</xdr:row>
      <xdr:rowOff>57573</xdr:rowOff>
    </xdr:to>
    <xdr:cxnSp macro="">
      <xdr:nvCxnSpPr>
        <xdr:cNvPr id="394" name="直線コネクタ 393"/>
        <xdr:cNvCxnSpPr/>
      </xdr:nvCxnSpPr>
      <xdr:spPr>
        <a:xfrm flipV="1">
          <a:off x="13512800" y="720217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395" name="フローチャート: 判断 394"/>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147760</xdr:rowOff>
    </xdr:from>
    <xdr:ext cx="762000" cy="259045"/>
    <xdr:sp macro="" textlink="">
      <xdr:nvSpPr>
        <xdr:cNvPr id="396" name="テキスト ボックス 395"/>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397" name="フローチャート: 判断 396"/>
        <xdr:cNvSpPr/>
      </xdr:nvSpPr>
      <xdr:spPr>
        <a:xfrm>
          <a:off x="13462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56744</xdr:rowOff>
    </xdr:from>
    <xdr:ext cx="762000" cy="259045"/>
    <xdr:sp macro="" textlink="">
      <xdr:nvSpPr>
        <xdr:cNvPr id="398" name="テキスト ボックス 397"/>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404" name="楕円 403"/>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168927</xdr:rowOff>
    </xdr:from>
    <xdr:ext cx="762000" cy="259045"/>
    <xdr:sp macro="" textlink="">
      <xdr:nvSpPr>
        <xdr:cNvPr id="405" name="公債費負担の状況該当値テキスト"/>
        <xdr:cNvSpPr txBox="1"/>
      </xdr:nvSpPr>
      <xdr:spPr>
        <a:xfrm>
          <a:off x="17106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17356</xdr:rowOff>
    </xdr:from>
    <xdr:to>
      <xdr:col>77</xdr:col>
      <xdr:colOff>95250</xdr:colOff>
      <xdr:row>41</xdr:row>
      <xdr:rowOff>118956</xdr:rowOff>
    </xdr:to>
    <xdr:sp macro="" textlink="">
      <xdr:nvSpPr>
        <xdr:cNvPr id="406" name="楕円 405"/>
        <xdr:cNvSpPr/>
      </xdr:nvSpPr>
      <xdr:spPr>
        <a:xfrm>
          <a:off x="16129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407" name="テキスト ボックス 406"/>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49530</xdr:rowOff>
    </xdr:from>
    <xdr:to>
      <xdr:col>73</xdr:col>
      <xdr:colOff>44450</xdr:colOff>
      <xdr:row>41</xdr:row>
      <xdr:rowOff>151130</xdr:rowOff>
    </xdr:to>
    <xdr:sp macro="" textlink="">
      <xdr:nvSpPr>
        <xdr:cNvPr id="408" name="楕円 407"/>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409" name="テキスト ボックス 408"/>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121920</xdr:rowOff>
    </xdr:from>
    <xdr:to>
      <xdr:col>68</xdr:col>
      <xdr:colOff>203200</xdr:colOff>
      <xdr:row>42</xdr:row>
      <xdr:rowOff>52070</xdr:rowOff>
    </xdr:to>
    <xdr:sp macro="" textlink="">
      <xdr:nvSpPr>
        <xdr:cNvPr id="410" name="楕円 409"/>
        <xdr:cNvSpPr/>
      </xdr:nvSpPr>
      <xdr:spPr>
        <a:xfrm>
          <a:off x="14351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411" name="テキスト ボックス 410"/>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6773</xdr:rowOff>
    </xdr:from>
    <xdr:to>
      <xdr:col>64</xdr:col>
      <xdr:colOff>152400</xdr:colOff>
      <xdr:row>42</xdr:row>
      <xdr:rowOff>108373</xdr:rowOff>
    </xdr:to>
    <xdr:sp macro="" textlink="">
      <xdr:nvSpPr>
        <xdr:cNvPr id="412" name="楕円 411"/>
        <xdr:cNvSpPr/>
      </xdr:nvSpPr>
      <xdr:spPr>
        <a:xfrm>
          <a:off x="13462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93150</xdr:rowOff>
    </xdr:from>
    <xdr:ext cx="762000" cy="259045"/>
    <xdr:sp macro="" textlink="">
      <xdr:nvSpPr>
        <xdr:cNvPr id="413" name="テキスト ボックス 412"/>
        <xdr:cNvSpPr txBox="1"/>
      </xdr:nvSpPr>
      <xdr:spPr>
        <a:xfrm>
          <a:off x="13131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地方債現在高</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等の将来負担額は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したが、算入公債費等の額が増加したため数</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値は</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前回より下回った。</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循環型社会形成推進事業</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焼却施設・し尿汚泥再生処理センター建設</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影響で、一時的な悪化が予想される。また、類似団体内平均値より大幅に上回っている状況にあることから、今後も気を緩めることなく適正な投資的経費の水準を維持しつつ、地方債発行額を抑制、健全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40" name="直線コネクタ 439"/>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41" name="将来負担の状況最小値テキスト"/>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42" name="直線コネクタ 441"/>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22403</xdr:rowOff>
    </xdr:from>
    <xdr:to>
      <xdr:col>81</xdr:col>
      <xdr:colOff>44450</xdr:colOff>
      <xdr:row>21</xdr:row>
      <xdr:rowOff>45568</xdr:rowOff>
    </xdr:to>
    <xdr:cxnSp macro="">
      <xdr:nvCxnSpPr>
        <xdr:cNvPr id="445" name="直線コネクタ 444"/>
        <xdr:cNvCxnSpPr/>
      </xdr:nvCxnSpPr>
      <xdr:spPr>
        <a:xfrm flipV="1">
          <a:off x="16179800" y="3622853"/>
          <a:ext cx="8382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70934</xdr:rowOff>
    </xdr:from>
    <xdr:ext cx="762000" cy="259045"/>
    <xdr:sp macro="" textlink="">
      <xdr:nvSpPr>
        <xdr:cNvPr id="446" name="将来負担の状況平均値テキスト"/>
        <xdr:cNvSpPr txBox="1"/>
      </xdr:nvSpPr>
      <xdr:spPr>
        <a:xfrm>
          <a:off x="17106900" y="247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54407</xdr:rowOff>
    </xdr:from>
    <xdr:to>
      <xdr:col>81</xdr:col>
      <xdr:colOff>95250</xdr:colOff>
      <xdr:row>15</xdr:row>
      <xdr:rowOff>156007</xdr:rowOff>
    </xdr:to>
    <xdr:sp macro="" textlink="">
      <xdr:nvSpPr>
        <xdr:cNvPr id="447" name="フローチャート: 判断 446"/>
        <xdr:cNvSpPr/>
      </xdr:nvSpPr>
      <xdr:spPr>
        <a:xfrm>
          <a:off x="169672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45568</xdr:rowOff>
    </xdr:from>
    <xdr:to>
      <xdr:col>77</xdr:col>
      <xdr:colOff>44450</xdr:colOff>
      <xdr:row>21</xdr:row>
      <xdr:rowOff>59081</xdr:rowOff>
    </xdr:to>
    <xdr:cxnSp macro="">
      <xdr:nvCxnSpPr>
        <xdr:cNvPr id="448" name="直線コネクタ 447"/>
        <xdr:cNvCxnSpPr/>
      </xdr:nvCxnSpPr>
      <xdr:spPr>
        <a:xfrm flipV="1">
          <a:off x="15290800" y="3646018"/>
          <a:ext cx="8890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73711</xdr:rowOff>
    </xdr:from>
    <xdr:to>
      <xdr:col>77</xdr:col>
      <xdr:colOff>95250</xdr:colOff>
      <xdr:row>16</xdr:row>
      <xdr:rowOff>3861</xdr:rowOff>
    </xdr:to>
    <xdr:sp macro="" textlink="">
      <xdr:nvSpPr>
        <xdr:cNvPr id="449" name="フローチャート: 判断 448"/>
        <xdr:cNvSpPr/>
      </xdr:nvSpPr>
      <xdr:spPr>
        <a:xfrm>
          <a:off x="16129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14038</xdr:rowOff>
    </xdr:from>
    <xdr:ext cx="736600" cy="259045"/>
    <xdr:sp macro="" textlink="">
      <xdr:nvSpPr>
        <xdr:cNvPr id="450" name="テキスト ボックス 449"/>
        <xdr:cNvSpPr txBox="1"/>
      </xdr:nvSpPr>
      <xdr:spPr>
        <a:xfrm>
          <a:off x="15798800" y="241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47498</xdr:rowOff>
    </xdr:from>
    <xdr:to>
      <xdr:col>72</xdr:col>
      <xdr:colOff>203200</xdr:colOff>
      <xdr:row>21</xdr:row>
      <xdr:rowOff>59081</xdr:rowOff>
    </xdr:to>
    <xdr:cxnSp macro="">
      <xdr:nvCxnSpPr>
        <xdr:cNvPr id="451" name="直線コネクタ 450"/>
        <xdr:cNvCxnSpPr/>
      </xdr:nvCxnSpPr>
      <xdr:spPr>
        <a:xfrm>
          <a:off x="14401800" y="3647948"/>
          <a:ext cx="8890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89154</xdr:rowOff>
    </xdr:from>
    <xdr:to>
      <xdr:col>73</xdr:col>
      <xdr:colOff>44450</xdr:colOff>
      <xdr:row>16</xdr:row>
      <xdr:rowOff>19304</xdr:rowOff>
    </xdr:to>
    <xdr:sp macro="" textlink="">
      <xdr:nvSpPr>
        <xdr:cNvPr id="452" name="フローチャート: 判断 451"/>
        <xdr:cNvSpPr/>
      </xdr:nvSpPr>
      <xdr:spPr>
        <a:xfrm>
          <a:off x="15240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29481</xdr:rowOff>
    </xdr:from>
    <xdr:ext cx="762000" cy="259045"/>
    <xdr:sp macro="" textlink="">
      <xdr:nvSpPr>
        <xdr:cNvPr id="453" name="テキスト ボックス 452"/>
        <xdr:cNvSpPr txBox="1"/>
      </xdr:nvSpPr>
      <xdr:spPr>
        <a:xfrm>
          <a:off x="14909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87681</xdr:rowOff>
    </xdr:from>
    <xdr:to>
      <xdr:col>68</xdr:col>
      <xdr:colOff>152400</xdr:colOff>
      <xdr:row>21</xdr:row>
      <xdr:rowOff>47498</xdr:rowOff>
    </xdr:to>
    <xdr:cxnSp macro="">
      <xdr:nvCxnSpPr>
        <xdr:cNvPr id="454" name="直線コネクタ 453"/>
        <xdr:cNvCxnSpPr/>
      </xdr:nvCxnSpPr>
      <xdr:spPr>
        <a:xfrm>
          <a:off x="13512800" y="3516681"/>
          <a:ext cx="889000" cy="13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1321</xdr:rowOff>
    </xdr:from>
    <xdr:to>
      <xdr:col>68</xdr:col>
      <xdr:colOff>203200</xdr:colOff>
      <xdr:row>15</xdr:row>
      <xdr:rowOff>102921</xdr:rowOff>
    </xdr:to>
    <xdr:sp macro="" textlink="">
      <xdr:nvSpPr>
        <xdr:cNvPr id="455" name="フローチャート: 判断 454"/>
        <xdr:cNvSpPr/>
      </xdr:nvSpPr>
      <xdr:spPr>
        <a:xfrm>
          <a:off x="14351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113098</xdr:rowOff>
    </xdr:from>
    <xdr:ext cx="762000" cy="259045"/>
    <xdr:sp macro="" textlink="">
      <xdr:nvSpPr>
        <xdr:cNvPr id="456" name="テキスト ボックス 455"/>
        <xdr:cNvSpPr txBox="1"/>
      </xdr:nvSpPr>
      <xdr:spPr>
        <a:xfrm>
          <a:off x="14020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57" name="フローチャート: 判断 456"/>
        <xdr:cNvSpPr/>
      </xdr:nvSpPr>
      <xdr:spPr>
        <a:xfrm>
          <a:off x="13462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138193</xdr:rowOff>
    </xdr:from>
    <xdr:ext cx="762000" cy="259045"/>
    <xdr:sp macro="" textlink="">
      <xdr:nvSpPr>
        <xdr:cNvPr id="458" name="テキスト ボックス 457"/>
        <xdr:cNvSpPr txBox="1"/>
      </xdr:nvSpPr>
      <xdr:spPr>
        <a:xfrm>
          <a:off x="13131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143053</xdr:rowOff>
    </xdr:from>
    <xdr:to>
      <xdr:col>81</xdr:col>
      <xdr:colOff>95250</xdr:colOff>
      <xdr:row>21</xdr:row>
      <xdr:rowOff>73203</xdr:rowOff>
    </xdr:to>
    <xdr:sp macro="" textlink="">
      <xdr:nvSpPr>
        <xdr:cNvPr id="464" name="楕円 463"/>
        <xdr:cNvSpPr/>
      </xdr:nvSpPr>
      <xdr:spPr>
        <a:xfrm>
          <a:off x="16967200" y="357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115130</xdr:rowOff>
    </xdr:from>
    <xdr:ext cx="762000" cy="259045"/>
    <xdr:sp macro="" textlink="">
      <xdr:nvSpPr>
        <xdr:cNvPr id="465" name="将来負担の状況該当値テキスト"/>
        <xdr:cNvSpPr txBox="1"/>
      </xdr:nvSpPr>
      <xdr:spPr>
        <a:xfrm>
          <a:off x="17106900" y="3544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166218</xdr:rowOff>
    </xdr:from>
    <xdr:to>
      <xdr:col>77</xdr:col>
      <xdr:colOff>95250</xdr:colOff>
      <xdr:row>21</xdr:row>
      <xdr:rowOff>96368</xdr:rowOff>
    </xdr:to>
    <xdr:sp macro="" textlink="">
      <xdr:nvSpPr>
        <xdr:cNvPr id="466" name="楕円 465"/>
        <xdr:cNvSpPr/>
      </xdr:nvSpPr>
      <xdr:spPr>
        <a:xfrm>
          <a:off x="16129000" y="359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81145</xdr:rowOff>
    </xdr:from>
    <xdr:ext cx="736600" cy="259045"/>
    <xdr:sp macro="" textlink="">
      <xdr:nvSpPr>
        <xdr:cNvPr id="467" name="テキスト ボックス 466"/>
        <xdr:cNvSpPr txBox="1"/>
      </xdr:nvSpPr>
      <xdr:spPr>
        <a:xfrm>
          <a:off x="15798800" y="3681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8281</xdr:rowOff>
    </xdr:from>
    <xdr:to>
      <xdr:col>73</xdr:col>
      <xdr:colOff>44450</xdr:colOff>
      <xdr:row>21</xdr:row>
      <xdr:rowOff>109881</xdr:rowOff>
    </xdr:to>
    <xdr:sp macro="" textlink="">
      <xdr:nvSpPr>
        <xdr:cNvPr id="468" name="楕円 467"/>
        <xdr:cNvSpPr/>
      </xdr:nvSpPr>
      <xdr:spPr>
        <a:xfrm>
          <a:off x="15240000" y="360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94658</xdr:rowOff>
    </xdr:from>
    <xdr:ext cx="762000" cy="259045"/>
    <xdr:sp macro="" textlink="">
      <xdr:nvSpPr>
        <xdr:cNvPr id="469" name="テキスト ボックス 468"/>
        <xdr:cNvSpPr txBox="1"/>
      </xdr:nvSpPr>
      <xdr:spPr>
        <a:xfrm>
          <a:off x="14909800" y="369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168148</xdr:rowOff>
    </xdr:from>
    <xdr:to>
      <xdr:col>68</xdr:col>
      <xdr:colOff>203200</xdr:colOff>
      <xdr:row>21</xdr:row>
      <xdr:rowOff>98298</xdr:rowOff>
    </xdr:to>
    <xdr:sp macro="" textlink="">
      <xdr:nvSpPr>
        <xdr:cNvPr id="470" name="楕円 469"/>
        <xdr:cNvSpPr/>
      </xdr:nvSpPr>
      <xdr:spPr>
        <a:xfrm>
          <a:off x="14351000" y="359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83075</xdr:rowOff>
    </xdr:from>
    <xdr:ext cx="762000" cy="259045"/>
    <xdr:sp macro="" textlink="">
      <xdr:nvSpPr>
        <xdr:cNvPr id="471" name="テキスト ボックス 470"/>
        <xdr:cNvSpPr txBox="1"/>
      </xdr:nvSpPr>
      <xdr:spPr>
        <a:xfrm>
          <a:off x="14020800" y="368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36881</xdr:rowOff>
    </xdr:from>
    <xdr:to>
      <xdr:col>64</xdr:col>
      <xdr:colOff>152400</xdr:colOff>
      <xdr:row>20</xdr:row>
      <xdr:rowOff>138481</xdr:rowOff>
    </xdr:to>
    <xdr:sp macro="" textlink="">
      <xdr:nvSpPr>
        <xdr:cNvPr id="472" name="楕円 471"/>
        <xdr:cNvSpPr/>
      </xdr:nvSpPr>
      <xdr:spPr>
        <a:xfrm>
          <a:off x="13462000" y="346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123258</xdr:rowOff>
    </xdr:from>
    <xdr:ext cx="762000" cy="259045"/>
    <xdr:sp macro="" textlink="">
      <xdr:nvSpPr>
        <xdr:cNvPr id="473" name="テキスト ボックス 472"/>
        <xdr:cNvSpPr txBox="1"/>
      </xdr:nvSpPr>
      <xdr:spPr>
        <a:xfrm>
          <a:off x="13131800" y="355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7,880
7,808
90.76
9,706,514
9,663,401
33,328
3,320,980
9,279,600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町は離島であり集落も島内に点在しているため、出張所や保育園、観光施設の人員及び消防救急業務に従事する人員が必要となっており、類似団体と比較して職員数が多い傾向にある。ラスパイレス指数が示すとおり給与水準が低いものの、職員数が多いために経常収支比率に占める人件費の割合が高いもの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40</xdr:row>
      <xdr:rowOff>108712</xdr:rowOff>
    </xdr:to>
    <xdr:cxnSp macro="">
      <xdr:nvCxnSpPr>
        <xdr:cNvPr id="59" name="直線コネクタ 58"/>
        <xdr:cNvCxnSpPr/>
      </xdr:nvCxnSpPr>
      <xdr:spPr>
        <a:xfrm flipV="1">
          <a:off x="4826000" y="603402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40132</xdr:rowOff>
    </xdr:from>
    <xdr:to>
      <xdr:col>24</xdr:col>
      <xdr:colOff>25400</xdr:colOff>
      <xdr:row>38</xdr:row>
      <xdr:rowOff>127000</xdr:rowOff>
    </xdr:to>
    <xdr:cxnSp macro="">
      <xdr:nvCxnSpPr>
        <xdr:cNvPr id="64" name="直線コネクタ 63"/>
        <xdr:cNvCxnSpPr/>
      </xdr:nvCxnSpPr>
      <xdr:spPr>
        <a:xfrm flipV="1">
          <a:off x="3987800" y="655523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67581</xdr:rowOff>
    </xdr:from>
    <xdr:ext cx="762000" cy="259045"/>
    <xdr:sp macro="" textlink="">
      <xdr:nvSpPr>
        <xdr:cNvPr id="65" name="人件費平均値テキスト"/>
        <xdr:cNvSpPr txBox="1"/>
      </xdr:nvSpPr>
      <xdr:spPr>
        <a:xfrm>
          <a:off x="4914900" y="6239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66" name="フローチャート: 判断 65"/>
        <xdr:cNvSpPr/>
      </xdr:nvSpPr>
      <xdr:spPr>
        <a:xfrm>
          <a:off x="4775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35560</xdr:rowOff>
    </xdr:from>
    <xdr:to>
      <xdr:col>19</xdr:col>
      <xdr:colOff>187325</xdr:colOff>
      <xdr:row>38</xdr:row>
      <xdr:rowOff>127000</xdr:rowOff>
    </xdr:to>
    <xdr:cxnSp macro="">
      <xdr:nvCxnSpPr>
        <xdr:cNvPr id="67" name="直線コネクタ 66"/>
        <xdr:cNvCxnSpPr/>
      </xdr:nvCxnSpPr>
      <xdr:spPr>
        <a:xfrm>
          <a:off x="3098800" y="65506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68" name="フローチャート: 判断 67"/>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153687</xdr:rowOff>
    </xdr:from>
    <xdr:ext cx="736600" cy="259045"/>
    <xdr:sp macro="" textlink="">
      <xdr:nvSpPr>
        <xdr:cNvPr id="69" name="テキスト ボックス 68"/>
        <xdr:cNvSpPr txBox="1"/>
      </xdr:nvSpPr>
      <xdr:spPr>
        <a:xfrm>
          <a:off x="3606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35560</xdr:rowOff>
    </xdr:from>
    <xdr:to>
      <xdr:col>15</xdr:col>
      <xdr:colOff>98425</xdr:colOff>
      <xdr:row>38</xdr:row>
      <xdr:rowOff>62992</xdr:rowOff>
    </xdr:to>
    <xdr:cxnSp macro="">
      <xdr:nvCxnSpPr>
        <xdr:cNvPr id="70" name="直線コネクタ 69"/>
        <xdr:cNvCxnSpPr/>
      </xdr:nvCxnSpPr>
      <xdr:spPr>
        <a:xfrm flipV="1">
          <a:off x="2209800" y="65506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139971</xdr:rowOff>
    </xdr:from>
    <xdr:ext cx="762000" cy="259045"/>
    <xdr:sp macro="" textlink="">
      <xdr:nvSpPr>
        <xdr:cNvPr id="72" name="テキスト ボックス 71"/>
        <xdr:cNvSpPr txBox="1"/>
      </xdr:nvSpPr>
      <xdr:spPr>
        <a:xfrm>
          <a:off x="2717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62992</xdr:rowOff>
    </xdr:from>
    <xdr:to>
      <xdr:col>11</xdr:col>
      <xdr:colOff>9525</xdr:colOff>
      <xdr:row>38</xdr:row>
      <xdr:rowOff>85852</xdr:rowOff>
    </xdr:to>
    <xdr:cxnSp macro="">
      <xdr:nvCxnSpPr>
        <xdr:cNvPr id="73" name="直線コネクタ 72"/>
        <xdr:cNvCxnSpPr/>
      </xdr:nvCxnSpPr>
      <xdr:spPr>
        <a:xfrm flipV="1">
          <a:off x="1320800" y="65780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130827</xdr:rowOff>
    </xdr:from>
    <xdr:ext cx="762000" cy="259045"/>
    <xdr:sp macro="" textlink="">
      <xdr:nvSpPr>
        <xdr:cNvPr id="75" name="テキスト ボックス 74"/>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103395</xdr:rowOff>
    </xdr:from>
    <xdr:ext cx="762000" cy="259045"/>
    <xdr:sp macro="" textlink="">
      <xdr:nvSpPr>
        <xdr:cNvPr id="77" name="テキスト ボックス 76"/>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160782</xdr:rowOff>
    </xdr:from>
    <xdr:to>
      <xdr:col>24</xdr:col>
      <xdr:colOff>76200</xdr:colOff>
      <xdr:row>38</xdr:row>
      <xdr:rowOff>90932</xdr:rowOff>
    </xdr:to>
    <xdr:sp macro="" textlink="">
      <xdr:nvSpPr>
        <xdr:cNvPr id="83" name="楕円 82"/>
        <xdr:cNvSpPr/>
      </xdr:nvSpPr>
      <xdr:spPr>
        <a:xfrm>
          <a:off x="47752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132859</xdr:rowOff>
    </xdr:from>
    <xdr:ext cx="762000" cy="259045"/>
    <xdr:sp macro="" textlink="">
      <xdr:nvSpPr>
        <xdr:cNvPr id="84" name="人件費該当値テキスト"/>
        <xdr:cNvSpPr txBox="1"/>
      </xdr:nvSpPr>
      <xdr:spPr>
        <a:xfrm>
          <a:off x="49149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76200</xdr:rowOff>
    </xdr:from>
    <xdr:to>
      <xdr:col>20</xdr:col>
      <xdr:colOff>38100</xdr:colOff>
      <xdr:row>39</xdr:row>
      <xdr:rowOff>6350</xdr:rowOff>
    </xdr:to>
    <xdr:sp macro="" textlink="">
      <xdr:nvSpPr>
        <xdr:cNvPr id="85" name="楕円 84"/>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162577</xdr:rowOff>
    </xdr:from>
    <xdr:ext cx="736600" cy="259045"/>
    <xdr:sp macro="" textlink="">
      <xdr:nvSpPr>
        <xdr:cNvPr id="86" name="テキスト ボックス 85"/>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156210</xdr:rowOff>
    </xdr:from>
    <xdr:to>
      <xdr:col>15</xdr:col>
      <xdr:colOff>149225</xdr:colOff>
      <xdr:row>38</xdr:row>
      <xdr:rowOff>86360</xdr:rowOff>
    </xdr:to>
    <xdr:sp macro="" textlink="">
      <xdr:nvSpPr>
        <xdr:cNvPr id="87" name="楕円 86"/>
        <xdr:cNvSpPr/>
      </xdr:nvSpPr>
      <xdr:spPr>
        <a:xfrm>
          <a:off x="3048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88" name="テキスト ボックス 87"/>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12192</xdr:rowOff>
    </xdr:from>
    <xdr:to>
      <xdr:col>11</xdr:col>
      <xdr:colOff>60325</xdr:colOff>
      <xdr:row>38</xdr:row>
      <xdr:rowOff>113792</xdr:rowOff>
    </xdr:to>
    <xdr:sp macro="" textlink="">
      <xdr:nvSpPr>
        <xdr:cNvPr id="89" name="楕円 88"/>
        <xdr:cNvSpPr/>
      </xdr:nvSpPr>
      <xdr:spPr>
        <a:xfrm>
          <a:off x="2159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98569</xdr:rowOff>
    </xdr:from>
    <xdr:ext cx="762000" cy="259045"/>
    <xdr:sp macro="" textlink="">
      <xdr:nvSpPr>
        <xdr:cNvPr id="90" name="テキスト ボックス 89"/>
        <xdr:cNvSpPr txBox="1"/>
      </xdr:nvSpPr>
      <xdr:spPr>
        <a:xfrm>
          <a:off x="1828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35052</xdr:rowOff>
    </xdr:from>
    <xdr:to>
      <xdr:col>6</xdr:col>
      <xdr:colOff>171450</xdr:colOff>
      <xdr:row>38</xdr:row>
      <xdr:rowOff>136652</xdr:rowOff>
    </xdr:to>
    <xdr:sp macro="" textlink="">
      <xdr:nvSpPr>
        <xdr:cNvPr id="91" name="楕円 90"/>
        <xdr:cNvSpPr/>
      </xdr:nvSpPr>
      <xdr:spPr>
        <a:xfrm>
          <a:off x="1270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121429</xdr:rowOff>
    </xdr:from>
    <xdr:ext cx="762000" cy="259045"/>
    <xdr:sp macro="" textlink="">
      <xdr:nvSpPr>
        <xdr:cNvPr id="92" name="テキスト ボックス 91"/>
        <xdr:cNvSpPr txBox="1"/>
      </xdr:nvSpPr>
      <xdr:spPr>
        <a:xfrm>
          <a:off x="939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類似団体内平均値を大幅に上回っているのは、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循環型ごみ・し尿処理施設の稼動に伴い、施設管理費が増大したことが主な要因である。全体的な物件費は増加傾向にあるため、管理的経費における物件費の削減を進めていく方針である。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64135</xdr:rowOff>
    </xdr:to>
    <xdr:cxnSp macro="">
      <xdr:nvCxnSpPr>
        <xdr:cNvPr id="116" name="直線コネクタ 115"/>
        <xdr:cNvCxnSpPr/>
      </xdr:nvCxnSpPr>
      <xdr:spPr>
        <a:xfrm flipV="1">
          <a:off x="16510000" y="228155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36212</xdr:rowOff>
    </xdr:from>
    <xdr:ext cx="762000" cy="259045"/>
    <xdr:sp macro="" textlink="">
      <xdr:nvSpPr>
        <xdr:cNvPr id="117"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64135</xdr:rowOff>
    </xdr:from>
    <xdr:to>
      <xdr:col>82</xdr:col>
      <xdr:colOff>196850</xdr:colOff>
      <xdr:row>20</xdr:row>
      <xdr:rowOff>64135</xdr:rowOff>
    </xdr:to>
    <xdr:cxnSp macro="">
      <xdr:nvCxnSpPr>
        <xdr:cNvPr id="118" name="直線コネクタ 117"/>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92710</xdr:rowOff>
    </xdr:from>
    <xdr:to>
      <xdr:col>82</xdr:col>
      <xdr:colOff>107950</xdr:colOff>
      <xdr:row>18</xdr:row>
      <xdr:rowOff>18415</xdr:rowOff>
    </xdr:to>
    <xdr:cxnSp macro="">
      <xdr:nvCxnSpPr>
        <xdr:cNvPr id="121" name="直線コネクタ 120"/>
        <xdr:cNvCxnSpPr/>
      </xdr:nvCxnSpPr>
      <xdr:spPr>
        <a:xfrm>
          <a:off x="15671800" y="3007360"/>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52722</xdr:rowOff>
    </xdr:from>
    <xdr:ext cx="762000" cy="259045"/>
    <xdr:sp macro="" textlink="">
      <xdr:nvSpPr>
        <xdr:cNvPr id="122" name="物件費平均値テキスト"/>
        <xdr:cNvSpPr txBox="1"/>
      </xdr:nvSpPr>
      <xdr:spPr>
        <a:xfrm>
          <a:off x="16598900" y="2453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36195</xdr:rowOff>
    </xdr:from>
    <xdr:to>
      <xdr:col>82</xdr:col>
      <xdr:colOff>158750</xdr:colOff>
      <xdr:row>15</xdr:row>
      <xdr:rowOff>137795</xdr:rowOff>
    </xdr:to>
    <xdr:sp macro="" textlink="">
      <xdr:nvSpPr>
        <xdr:cNvPr id="123" name="フローチャート: 判断 122"/>
        <xdr:cNvSpPr/>
      </xdr:nvSpPr>
      <xdr:spPr>
        <a:xfrm>
          <a:off x="164592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46990</xdr:rowOff>
    </xdr:from>
    <xdr:to>
      <xdr:col>78</xdr:col>
      <xdr:colOff>69850</xdr:colOff>
      <xdr:row>17</xdr:row>
      <xdr:rowOff>92710</xdr:rowOff>
    </xdr:to>
    <xdr:cxnSp macro="">
      <xdr:nvCxnSpPr>
        <xdr:cNvPr id="124" name="直線コネクタ 123"/>
        <xdr:cNvCxnSpPr/>
      </xdr:nvCxnSpPr>
      <xdr:spPr>
        <a:xfrm>
          <a:off x="14782800" y="2961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156210</xdr:rowOff>
    </xdr:from>
    <xdr:to>
      <xdr:col>78</xdr:col>
      <xdr:colOff>120650</xdr:colOff>
      <xdr:row>15</xdr:row>
      <xdr:rowOff>86360</xdr:rowOff>
    </xdr:to>
    <xdr:sp macro="" textlink="">
      <xdr:nvSpPr>
        <xdr:cNvPr id="125" name="フローチャート: 判断 124"/>
        <xdr:cNvSpPr/>
      </xdr:nvSpPr>
      <xdr:spPr>
        <a:xfrm>
          <a:off x="15621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96537</xdr:rowOff>
    </xdr:from>
    <xdr:ext cx="736600" cy="259045"/>
    <xdr:sp macro="" textlink="">
      <xdr:nvSpPr>
        <xdr:cNvPr id="126" name="テキスト ボックス 125"/>
        <xdr:cNvSpPr txBox="1"/>
      </xdr:nvSpPr>
      <xdr:spPr>
        <a:xfrm>
          <a:off x="15290800" y="2325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46990</xdr:rowOff>
    </xdr:from>
    <xdr:to>
      <xdr:col>73</xdr:col>
      <xdr:colOff>180975</xdr:colOff>
      <xdr:row>18</xdr:row>
      <xdr:rowOff>75565</xdr:rowOff>
    </xdr:to>
    <xdr:cxnSp macro="">
      <xdr:nvCxnSpPr>
        <xdr:cNvPr id="127" name="直線コネクタ 126"/>
        <xdr:cNvCxnSpPr/>
      </xdr:nvCxnSpPr>
      <xdr:spPr>
        <a:xfrm flipV="1">
          <a:off x="13893800" y="296164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161925</xdr:rowOff>
    </xdr:from>
    <xdr:to>
      <xdr:col>74</xdr:col>
      <xdr:colOff>31750</xdr:colOff>
      <xdr:row>15</xdr:row>
      <xdr:rowOff>92075</xdr:rowOff>
    </xdr:to>
    <xdr:sp macro="" textlink="">
      <xdr:nvSpPr>
        <xdr:cNvPr id="128" name="フローチャート: 判断 127"/>
        <xdr:cNvSpPr/>
      </xdr:nvSpPr>
      <xdr:spPr>
        <a:xfrm>
          <a:off x="14732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102252</xdr:rowOff>
    </xdr:from>
    <xdr:ext cx="762000" cy="259045"/>
    <xdr:sp macro="" textlink="">
      <xdr:nvSpPr>
        <xdr:cNvPr id="129" name="テキスト ボックス 128"/>
        <xdr:cNvSpPr txBox="1"/>
      </xdr:nvSpPr>
      <xdr:spPr>
        <a:xfrm>
          <a:off x="14401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167005</xdr:rowOff>
    </xdr:from>
    <xdr:to>
      <xdr:col>69</xdr:col>
      <xdr:colOff>92075</xdr:colOff>
      <xdr:row>18</xdr:row>
      <xdr:rowOff>75565</xdr:rowOff>
    </xdr:to>
    <xdr:cxnSp macro="">
      <xdr:nvCxnSpPr>
        <xdr:cNvPr id="130" name="直線コネクタ 129"/>
        <xdr:cNvCxnSpPr/>
      </xdr:nvCxnSpPr>
      <xdr:spPr>
        <a:xfrm>
          <a:off x="13004800" y="2738755"/>
          <a:ext cx="889000" cy="42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96537</xdr:rowOff>
    </xdr:from>
    <xdr:ext cx="762000" cy="259045"/>
    <xdr:sp macro="" textlink="">
      <xdr:nvSpPr>
        <xdr:cNvPr id="132" name="テキスト ボックス 131"/>
        <xdr:cNvSpPr txBox="1"/>
      </xdr:nvSpPr>
      <xdr:spPr>
        <a:xfrm>
          <a:off x="13512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3" name="フローチャート: 判断 132"/>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34" name="テキスト ボックス 133"/>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139065</xdr:rowOff>
    </xdr:from>
    <xdr:to>
      <xdr:col>82</xdr:col>
      <xdr:colOff>158750</xdr:colOff>
      <xdr:row>18</xdr:row>
      <xdr:rowOff>69215</xdr:rowOff>
    </xdr:to>
    <xdr:sp macro="" textlink="">
      <xdr:nvSpPr>
        <xdr:cNvPr id="140" name="楕円 139"/>
        <xdr:cNvSpPr/>
      </xdr:nvSpPr>
      <xdr:spPr>
        <a:xfrm>
          <a:off x="16459200" y="305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111142</xdr:rowOff>
    </xdr:from>
    <xdr:ext cx="762000" cy="259045"/>
    <xdr:sp macro="" textlink="">
      <xdr:nvSpPr>
        <xdr:cNvPr id="141" name="物件費該当値テキスト"/>
        <xdr:cNvSpPr txBox="1"/>
      </xdr:nvSpPr>
      <xdr:spPr>
        <a:xfrm>
          <a:off x="16598900" y="302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41910</xdr:rowOff>
    </xdr:from>
    <xdr:to>
      <xdr:col>78</xdr:col>
      <xdr:colOff>120650</xdr:colOff>
      <xdr:row>17</xdr:row>
      <xdr:rowOff>143510</xdr:rowOff>
    </xdr:to>
    <xdr:sp macro="" textlink="">
      <xdr:nvSpPr>
        <xdr:cNvPr id="142" name="楕円 141"/>
        <xdr:cNvSpPr/>
      </xdr:nvSpPr>
      <xdr:spPr>
        <a:xfrm>
          <a:off x="15621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43" name="テキスト ボックス 142"/>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167640</xdr:rowOff>
    </xdr:from>
    <xdr:to>
      <xdr:col>74</xdr:col>
      <xdr:colOff>31750</xdr:colOff>
      <xdr:row>17</xdr:row>
      <xdr:rowOff>97790</xdr:rowOff>
    </xdr:to>
    <xdr:sp macro="" textlink="">
      <xdr:nvSpPr>
        <xdr:cNvPr id="144" name="楕円 143"/>
        <xdr:cNvSpPr/>
      </xdr:nvSpPr>
      <xdr:spPr>
        <a:xfrm>
          <a:off x="14732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82567</xdr:rowOff>
    </xdr:from>
    <xdr:ext cx="762000" cy="259045"/>
    <xdr:sp macro="" textlink="">
      <xdr:nvSpPr>
        <xdr:cNvPr id="145" name="テキスト ボックス 144"/>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24765</xdr:rowOff>
    </xdr:from>
    <xdr:to>
      <xdr:col>69</xdr:col>
      <xdr:colOff>142875</xdr:colOff>
      <xdr:row>18</xdr:row>
      <xdr:rowOff>126365</xdr:rowOff>
    </xdr:to>
    <xdr:sp macro="" textlink="">
      <xdr:nvSpPr>
        <xdr:cNvPr id="146" name="楕円 145"/>
        <xdr:cNvSpPr/>
      </xdr:nvSpPr>
      <xdr:spPr>
        <a:xfrm>
          <a:off x="13843000" y="311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111142</xdr:rowOff>
    </xdr:from>
    <xdr:ext cx="762000" cy="259045"/>
    <xdr:sp macro="" textlink="">
      <xdr:nvSpPr>
        <xdr:cNvPr id="147" name="テキスト ボックス 146"/>
        <xdr:cNvSpPr txBox="1"/>
      </xdr:nvSpPr>
      <xdr:spPr>
        <a:xfrm>
          <a:off x="13512800" y="319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116205</xdr:rowOff>
    </xdr:from>
    <xdr:to>
      <xdr:col>65</xdr:col>
      <xdr:colOff>53975</xdr:colOff>
      <xdr:row>16</xdr:row>
      <xdr:rowOff>46355</xdr:rowOff>
    </xdr:to>
    <xdr:sp macro="" textlink="">
      <xdr:nvSpPr>
        <xdr:cNvPr id="148" name="楕円 147"/>
        <xdr:cNvSpPr/>
      </xdr:nvSpPr>
      <xdr:spPr>
        <a:xfrm>
          <a:off x="12954000" y="268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31132</xdr:rowOff>
    </xdr:from>
    <xdr:ext cx="762000" cy="259045"/>
    <xdr:sp macro="" textlink="">
      <xdr:nvSpPr>
        <xdr:cNvPr id="149" name="テキスト ボックス 148"/>
        <xdr:cNvSpPr txBox="1"/>
      </xdr:nvSpPr>
      <xdr:spPr>
        <a:xfrm>
          <a:off x="12623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障害者自立支援給付費は増加しており、また今後も増加していくことが見込まれるため、適正な事務に努めていく。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98425</xdr:rowOff>
    </xdr:to>
    <xdr:cxnSp macro="">
      <xdr:nvCxnSpPr>
        <xdr:cNvPr id="180" name="直線コネクタ 179"/>
        <xdr:cNvCxnSpPr/>
      </xdr:nvCxnSpPr>
      <xdr:spPr>
        <a:xfrm flipV="1">
          <a:off x="4826000" y="91567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70502</xdr:rowOff>
    </xdr:from>
    <xdr:ext cx="762000" cy="259045"/>
    <xdr:sp macro="" textlink="">
      <xdr:nvSpPr>
        <xdr:cNvPr id="181" name="扶助費最小値テキスト"/>
        <xdr:cNvSpPr txBox="1"/>
      </xdr:nvSpPr>
      <xdr:spPr>
        <a:xfrm>
          <a:off x="4914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98425</xdr:rowOff>
    </xdr:from>
    <xdr:to>
      <xdr:col>24</xdr:col>
      <xdr:colOff>114300</xdr:colOff>
      <xdr:row>61</xdr:row>
      <xdr:rowOff>98425</xdr:rowOff>
    </xdr:to>
    <xdr:cxnSp macro="">
      <xdr:nvCxnSpPr>
        <xdr:cNvPr id="182" name="直線コネクタ 181"/>
        <xdr:cNvCxnSpPr/>
      </xdr:nvCxnSpPr>
      <xdr:spPr>
        <a:xfrm>
          <a:off x="4737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3"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4" name="直線コネクタ 183"/>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26988</xdr:rowOff>
    </xdr:from>
    <xdr:to>
      <xdr:col>24</xdr:col>
      <xdr:colOff>25400</xdr:colOff>
      <xdr:row>55</xdr:row>
      <xdr:rowOff>127000</xdr:rowOff>
    </xdr:to>
    <xdr:cxnSp macro="">
      <xdr:nvCxnSpPr>
        <xdr:cNvPr id="185" name="直線コネクタ 184"/>
        <xdr:cNvCxnSpPr/>
      </xdr:nvCxnSpPr>
      <xdr:spPr>
        <a:xfrm flipV="1">
          <a:off x="3987800" y="9456738"/>
          <a:ext cx="838200" cy="10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19702</xdr:rowOff>
    </xdr:from>
    <xdr:ext cx="762000" cy="259045"/>
    <xdr:sp macro="" textlink="">
      <xdr:nvSpPr>
        <xdr:cNvPr id="186" name="扶助費平均値テキスト"/>
        <xdr:cNvSpPr txBox="1"/>
      </xdr:nvSpPr>
      <xdr:spPr>
        <a:xfrm>
          <a:off x="4914900" y="962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47625</xdr:rowOff>
    </xdr:from>
    <xdr:to>
      <xdr:col>24</xdr:col>
      <xdr:colOff>76200</xdr:colOff>
      <xdr:row>56</xdr:row>
      <xdr:rowOff>149225</xdr:rowOff>
    </xdr:to>
    <xdr:sp macro="" textlink="">
      <xdr:nvSpPr>
        <xdr:cNvPr id="187" name="フローチャート: 判断 186"/>
        <xdr:cNvSpPr/>
      </xdr:nvSpPr>
      <xdr:spPr>
        <a:xfrm>
          <a:off x="47752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84138</xdr:rowOff>
    </xdr:from>
    <xdr:to>
      <xdr:col>19</xdr:col>
      <xdr:colOff>187325</xdr:colOff>
      <xdr:row>55</xdr:row>
      <xdr:rowOff>127000</xdr:rowOff>
    </xdr:to>
    <xdr:cxnSp macro="">
      <xdr:nvCxnSpPr>
        <xdr:cNvPr id="188" name="直線コネクタ 187"/>
        <xdr:cNvCxnSpPr/>
      </xdr:nvCxnSpPr>
      <xdr:spPr>
        <a:xfrm>
          <a:off x="3098800" y="9513888"/>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89" name="フローチャート: 判断 188"/>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0" name="テキスト ボックス 189"/>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84138</xdr:rowOff>
    </xdr:from>
    <xdr:to>
      <xdr:col>15</xdr:col>
      <xdr:colOff>98425</xdr:colOff>
      <xdr:row>55</xdr:row>
      <xdr:rowOff>112713</xdr:rowOff>
    </xdr:to>
    <xdr:cxnSp macro="">
      <xdr:nvCxnSpPr>
        <xdr:cNvPr id="191" name="直線コネクタ 190"/>
        <xdr:cNvCxnSpPr/>
      </xdr:nvCxnSpPr>
      <xdr:spPr>
        <a:xfrm flipV="1">
          <a:off x="2209800" y="9513888"/>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161925</xdr:rowOff>
    </xdr:from>
    <xdr:to>
      <xdr:col>15</xdr:col>
      <xdr:colOff>149225</xdr:colOff>
      <xdr:row>56</xdr:row>
      <xdr:rowOff>92075</xdr:rowOff>
    </xdr:to>
    <xdr:sp macro="" textlink="">
      <xdr:nvSpPr>
        <xdr:cNvPr id="192" name="フローチャート: 判断 191"/>
        <xdr:cNvSpPr/>
      </xdr:nvSpPr>
      <xdr:spPr>
        <a:xfrm>
          <a:off x="3048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76852</xdr:rowOff>
    </xdr:from>
    <xdr:ext cx="762000" cy="259045"/>
    <xdr:sp macro="" textlink="">
      <xdr:nvSpPr>
        <xdr:cNvPr id="193" name="テキスト ボックス 192"/>
        <xdr:cNvSpPr txBox="1"/>
      </xdr:nvSpPr>
      <xdr:spPr>
        <a:xfrm>
          <a:off x="2717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xdr:rowOff>
    </xdr:from>
    <xdr:to>
      <xdr:col>11</xdr:col>
      <xdr:colOff>9525</xdr:colOff>
      <xdr:row>55</xdr:row>
      <xdr:rowOff>112713</xdr:rowOff>
    </xdr:to>
    <xdr:cxnSp macro="">
      <xdr:nvCxnSpPr>
        <xdr:cNvPr id="194" name="直線コネクタ 193"/>
        <xdr:cNvCxnSpPr/>
      </xdr:nvCxnSpPr>
      <xdr:spPr>
        <a:xfrm>
          <a:off x="1320800" y="9442450"/>
          <a:ext cx="889000" cy="10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6" name="テキスト ボックス 195"/>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90488</xdr:rowOff>
    </xdr:from>
    <xdr:to>
      <xdr:col>6</xdr:col>
      <xdr:colOff>171450</xdr:colOff>
      <xdr:row>56</xdr:row>
      <xdr:rowOff>20638</xdr:rowOff>
    </xdr:to>
    <xdr:sp macro="" textlink="">
      <xdr:nvSpPr>
        <xdr:cNvPr id="197" name="フローチャート: 判断 196"/>
        <xdr:cNvSpPr/>
      </xdr:nvSpPr>
      <xdr:spPr>
        <a:xfrm>
          <a:off x="1270000" y="952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5415</xdr:rowOff>
    </xdr:from>
    <xdr:ext cx="762000" cy="259045"/>
    <xdr:sp macro="" textlink="">
      <xdr:nvSpPr>
        <xdr:cNvPr id="198" name="テキスト ボックス 197"/>
        <xdr:cNvSpPr txBox="1"/>
      </xdr:nvSpPr>
      <xdr:spPr>
        <a:xfrm>
          <a:off x="939800" y="9606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147638</xdr:rowOff>
    </xdr:from>
    <xdr:to>
      <xdr:col>24</xdr:col>
      <xdr:colOff>76200</xdr:colOff>
      <xdr:row>55</xdr:row>
      <xdr:rowOff>77788</xdr:rowOff>
    </xdr:to>
    <xdr:sp macro="" textlink="">
      <xdr:nvSpPr>
        <xdr:cNvPr id="204" name="楕円 203"/>
        <xdr:cNvSpPr/>
      </xdr:nvSpPr>
      <xdr:spPr>
        <a:xfrm>
          <a:off x="4775200" y="940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164165</xdr:rowOff>
    </xdr:from>
    <xdr:ext cx="762000" cy="259045"/>
    <xdr:sp macro="" textlink="">
      <xdr:nvSpPr>
        <xdr:cNvPr id="205" name="扶助費該当値テキスト"/>
        <xdr:cNvSpPr txBox="1"/>
      </xdr:nvSpPr>
      <xdr:spPr>
        <a:xfrm>
          <a:off x="4914900" y="9251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76200</xdr:rowOff>
    </xdr:from>
    <xdr:to>
      <xdr:col>20</xdr:col>
      <xdr:colOff>38100</xdr:colOff>
      <xdr:row>56</xdr:row>
      <xdr:rowOff>6350</xdr:rowOff>
    </xdr:to>
    <xdr:sp macro="" textlink="">
      <xdr:nvSpPr>
        <xdr:cNvPr id="206" name="楕円 205"/>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207" name="テキスト ボックス 206"/>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33338</xdr:rowOff>
    </xdr:from>
    <xdr:to>
      <xdr:col>15</xdr:col>
      <xdr:colOff>149225</xdr:colOff>
      <xdr:row>55</xdr:row>
      <xdr:rowOff>134938</xdr:rowOff>
    </xdr:to>
    <xdr:sp macro="" textlink="">
      <xdr:nvSpPr>
        <xdr:cNvPr id="208" name="楕円 207"/>
        <xdr:cNvSpPr/>
      </xdr:nvSpPr>
      <xdr:spPr>
        <a:xfrm>
          <a:off x="3048000" y="946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145115</xdr:rowOff>
    </xdr:from>
    <xdr:ext cx="762000" cy="259045"/>
    <xdr:sp macro="" textlink="">
      <xdr:nvSpPr>
        <xdr:cNvPr id="209" name="テキスト ボックス 208"/>
        <xdr:cNvSpPr txBox="1"/>
      </xdr:nvSpPr>
      <xdr:spPr>
        <a:xfrm>
          <a:off x="2717800" y="923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61913</xdr:rowOff>
    </xdr:from>
    <xdr:to>
      <xdr:col>11</xdr:col>
      <xdr:colOff>60325</xdr:colOff>
      <xdr:row>55</xdr:row>
      <xdr:rowOff>163513</xdr:rowOff>
    </xdr:to>
    <xdr:sp macro="" textlink="">
      <xdr:nvSpPr>
        <xdr:cNvPr id="210" name="楕円 209"/>
        <xdr:cNvSpPr/>
      </xdr:nvSpPr>
      <xdr:spPr>
        <a:xfrm>
          <a:off x="2159000" y="949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2240</xdr:rowOff>
    </xdr:from>
    <xdr:ext cx="762000" cy="259045"/>
    <xdr:sp macro="" textlink="">
      <xdr:nvSpPr>
        <xdr:cNvPr id="211" name="テキスト ボックス 210"/>
        <xdr:cNvSpPr txBox="1"/>
      </xdr:nvSpPr>
      <xdr:spPr>
        <a:xfrm>
          <a:off x="1828800" y="926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133350</xdr:rowOff>
    </xdr:from>
    <xdr:to>
      <xdr:col>6</xdr:col>
      <xdr:colOff>171450</xdr:colOff>
      <xdr:row>55</xdr:row>
      <xdr:rowOff>63500</xdr:rowOff>
    </xdr:to>
    <xdr:sp macro="" textlink="">
      <xdr:nvSpPr>
        <xdr:cNvPr id="212" name="楕円 211"/>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73677</xdr:rowOff>
    </xdr:from>
    <xdr:ext cx="762000" cy="259045"/>
    <xdr:sp macro="" textlink="">
      <xdr:nvSpPr>
        <xdr:cNvPr id="213" name="テキスト ボックス 212"/>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類似団体平均より下回っているものの、国民健康保険事業会計への繰出金額は増加傾向にあり、予断を許さないため注視していかなくてはならない。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61</xdr:row>
      <xdr:rowOff>69850</xdr:rowOff>
    </xdr:to>
    <xdr:cxnSp macro="">
      <xdr:nvCxnSpPr>
        <xdr:cNvPr id="241" name="直線コネクタ 240"/>
        <xdr:cNvCxnSpPr/>
      </xdr:nvCxnSpPr>
      <xdr:spPr>
        <a:xfrm flipV="1">
          <a:off x="16510000" y="90424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2"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3" name="直線コネクタ 242"/>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4"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5" name="直線コネクタ 244"/>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127000</xdr:rowOff>
    </xdr:from>
    <xdr:to>
      <xdr:col>82</xdr:col>
      <xdr:colOff>107950</xdr:colOff>
      <xdr:row>52</xdr:row>
      <xdr:rowOff>165100</xdr:rowOff>
    </xdr:to>
    <xdr:cxnSp macro="">
      <xdr:nvCxnSpPr>
        <xdr:cNvPr id="246" name="直線コネクタ 245"/>
        <xdr:cNvCxnSpPr/>
      </xdr:nvCxnSpPr>
      <xdr:spPr>
        <a:xfrm flipV="1">
          <a:off x="15671800" y="9042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71137</xdr:rowOff>
    </xdr:from>
    <xdr:ext cx="762000" cy="259045"/>
    <xdr:sp macro="" textlink="">
      <xdr:nvSpPr>
        <xdr:cNvPr id="247"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8" name="フローチャート: 判断 247"/>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165100</xdr:rowOff>
    </xdr:from>
    <xdr:to>
      <xdr:col>78</xdr:col>
      <xdr:colOff>69850</xdr:colOff>
      <xdr:row>52</xdr:row>
      <xdr:rowOff>165100</xdr:rowOff>
    </xdr:to>
    <xdr:cxnSp macro="">
      <xdr:nvCxnSpPr>
        <xdr:cNvPr id="249" name="直線コネクタ 248"/>
        <xdr:cNvCxnSpPr/>
      </xdr:nvCxnSpPr>
      <xdr:spPr>
        <a:xfrm>
          <a:off x="14782800" y="908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0" name="フローチャート: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51" name="テキスト ボックス 25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165100</xdr:rowOff>
    </xdr:from>
    <xdr:to>
      <xdr:col>73</xdr:col>
      <xdr:colOff>180975</xdr:colOff>
      <xdr:row>53</xdr:row>
      <xdr:rowOff>107950</xdr:rowOff>
    </xdr:to>
    <xdr:cxnSp macro="">
      <xdr:nvCxnSpPr>
        <xdr:cNvPr id="252" name="直線コネクタ 251"/>
        <xdr:cNvCxnSpPr/>
      </xdr:nvCxnSpPr>
      <xdr:spPr>
        <a:xfrm flipV="1">
          <a:off x="13893800" y="9080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68580</xdr:rowOff>
    </xdr:from>
    <xdr:to>
      <xdr:col>74</xdr:col>
      <xdr:colOff>31750</xdr:colOff>
      <xdr:row>56</xdr:row>
      <xdr:rowOff>170180</xdr:rowOff>
    </xdr:to>
    <xdr:sp macro="" textlink="">
      <xdr:nvSpPr>
        <xdr:cNvPr id="253" name="フローチャート: 判断 252"/>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154957</xdr:rowOff>
    </xdr:from>
    <xdr:ext cx="762000" cy="259045"/>
    <xdr:sp macro="" textlink="">
      <xdr:nvSpPr>
        <xdr:cNvPr id="254" name="テキスト ボックス 253"/>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149860</xdr:rowOff>
    </xdr:from>
    <xdr:to>
      <xdr:col>69</xdr:col>
      <xdr:colOff>92075</xdr:colOff>
      <xdr:row>53</xdr:row>
      <xdr:rowOff>107950</xdr:rowOff>
    </xdr:to>
    <xdr:cxnSp macro="">
      <xdr:nvCxnSpPr>
        <xdr:cNvPr id="255" name="直線コネクタ 254"/>
        <xdr:cNvCxnSpPr/>
      </xdr:nvCxnSpPr>
      <xdr:spPr>
        <a:xfrm>
          <a:off x="13004800" y="90652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57" name="テキスト ボックス 256"/>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22860</xdr:rowOff>
    </xdr:from>
    <xdr:to>
      <xdr:col>65</xdr:col>
      <xdr:colOff>53975</xdr:colOff>
      <xdr:row>56</xdr:row>
      <xdr:rowOff>124460</xdr:rowOff>
    </xdr:to>
    <xdr:sp macro="" textlink="">
      <xdr:nvSpPr>
        <xdr:cNvPr id="258" name="フローチャート: 判断 257"/>
        <xdr:cNvSpPr/>
      </xdr:nvSpPr>
      <xdr:spPr>
        <a:xfrm>
          <a:off x="12954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109237</xdr:rowOff>
    </xdr:from>
    <xdr:ext cx="762000" cy="259045"/>
    <xdr:sp macro="" textlink="">
      <xdr:nvSpPr>
        <xdr:cNvPr id="259" name="テキスト ボックス 258"/>
        <xdr:cNvSpPr txBox="1"/>
      </xdr:nvSpPr>
      <xdr:spPr>
        <a:xfrm>
          <a:off x="12623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76200</xdr:rowOff>
    </xdr:from>
    <xdr:to>
      <xdr:col>82</xdr:col>
      <xdr:colOff>158750</xdr:colOff>
      <xdr:row>53</xdr:row>
      <xdr:rowOff>6350</xdr:rowOff>
    </xdr:to>
    <xdr:sp macro="" textlink="">
      <xdr:nvSpPr>
        <xdr:cNvPr id="265" name="楕円 264"/>
        <xdr:cNvSpPr/>
      </xdr:nvSpPr>
      <xdr:spPr>
        <a:xfrm>
          <a:off x="164592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51</xdr:row>
      <xdr:rowOff>156227</xdr:rowOff>
    </xdr:from>
    <xdr:ext cx="762000" cy="259045"/>
    <xdr:sp macro="" textlink="">
      <xdr:nvSpPr>
        <xdr:cNvPr id="266" name="その他該当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114300</xdr:rowOff>
    </xdr:from>
    <xdr:to>
      <xdr:col>78</xdr:col>
      <xdr:colOff>120650</xdr:colOff>
      <xdr:row>53</xdr:row>
      <xdr:rowOff>44450</xdr:rowOff>
    </xdr:to>
    <xdr:sp macro="" textlink="">
      <xdr:nvSpPr>
        <xdr:cNvPr id="267" name="楕円 266"/>
        <xdr:cNvSpPr/>
      </xdr:nvSpPr>
      <xdr:spPr>
        <a:xfrm>
          <a:off x="15621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54627</xdr:rowOff>
    </xdr:from>
    <xdr:ext cx="736600" cy="259045"/>
    <xdr:sp macro="" textlink="">
      <xdr:nvSpPr>
        <xdr:cNvPr id="268" name="テキスト ボックス 267"/>
        <xdr:cNvSpPr txBox="1"/>
      </xdr:nvSpPr>
      <xdr:spPr>
        <a:xfrm>
          <a:off x="15290800" y="879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114300</xdr:rowOff>
    </xdr:from>
    <xdr:to>
      <xdr:col>74</xdr:col>
      <xdr:colOff>31750</xdr:colOff>
      <xdr:row>53</xdr:row>
      <xdr:rowOff>44450</xdr:rowOff>
    </xdr:to>
    <xdr:sp macro="" textlink="">
      <xdr:nvSpPr>
        <xdr:cNvPr id="269" name="楕円 268"/>
        <xdr:cNvSpPr/>
      </xdr:nvSpPr>
      <xdr:spPr>
        <a:xfrm>
          <a:off x="14732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54627</xdr:rowOff>
    </xdr:from>
    <xdr:ext cx="762000" cy="259045"/>
    <xdr:sp macro="" textlink="">
      <xdr:nvSpPr>
        <xdr:cNvPr id="270" name="テキスト ボックス 269"/>
        <xdr:cNvSpPr txBox="1"/>
      </xdr:nvSpPr>
      <xdr:spPr>
        <a:xfrm>
          <a:off x="14401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57150</xdr:rowOff>
    </xdr:from>
    <xdr:to>
      <xdr:col>69</xdr:col>
      <xdr:colOff>142875</xdr:colOff>
      <xdr:row>53</xdr:row>
      <xdr:rowOff>158750</xdr:rowOff>
    </xdr:to>
    <xdr:sp macro="" textlink="">
      <xdr:nvSpPr>
        <xdr:cNvPr id="271" name="楕円 270"/>
        <xdr:cNvSpPr/>
      </xdr:nvSpPr>
      <xdr:spPr>
        <a:xfrm>
          <a:off x="13843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168927</xdr:rowOff>
    </xdr:from>
    <xdr:ext cx="762000" cy="259045"/>
    <xdr:sp macro="" textlink="">
      <xdr:nvSpPr>
        <xdr:cNvPr id="272" name="テキスト ボックス 271"/>
        <xdr:cNvSpPr txBox="1"/>
      </xdr:nvSpPr>
      <xdr:spPr>
        <a:xfrm>
          <a:off x="13512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99060</xdr:rowOff>
    </xdr:from>
    <xdr:to>
      <xdr:col>65</xdr:col>
      <xdr:colOff>53975</xdr:colOff>
      <xdr:row>53</xdr:row>
      <xdr:rowOff>29210</xdr:rowOff>
    </xdr:to>
    <xdr:sp macro="" textlink="">
      <xdr:nvSpPr>
        <xdr:cNvPr id="273" name="楕円 272"/>
        <xdr:cNvSpPr/>
      </xdr:nvSpPr>
      <xdr:spPr>
        <a:xfrm>
          <a:off x="12954000" y="901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39387</xdr:rowOff>
    </xdr:from>
    <xdr:ext cx="762000" cy="259045"/>
    <xdr:sp macro="" textlink="">
      <xdr:nvSpPr>
        <xdr:cNvPr id="274" name="テキスト ボックス 273"/>
        <xdr:cNvSpPr txBox="1"/>
      </xdr:nvSpPr>
      <xdr:spPr>
        <a:xfrm>
          <a:off x="12623800" y="878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100" b="0" i="0" baseline="0">
              <a:solidFill>
                <a:schemeClr val="dk1"/>
              </a:solidFill>
              <a:effectLst/>
              <a:latin typeface="+mn-lt"/>
              <a:ea typeface="+mn-ea"/>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類似団体平均より下回っているものの、補助金等について事業効果の検証を踏まえた上で見直しを徹底し、一層の削減に努めていく。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154432</xdr:rowOff>
    </xdr:to>
    <xdr:cxnSp macro="">
      <xdr:nvCxnSpPr>
        <xdr:cNvPr id="299" name="直線コネクタ 298"/>
        <xdr:cNvCxnSpPr/>
      </xdr:nvCxnSpPr>
      <xdr:spPr>
        <a:xfrm flipV="1">
          <a:off x="16510000" y="591515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0"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1" name="直線コネクタ 300"/>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120142</xdr:rowOff>
    </xdr:from>
    <xdr:to>
      <xdr:col>82</xdr:col>
      <xdr:colOff>107950</xdr:colOff>
      <xdr:row>35</xdr:row>
      <xdr:rowOff>147574</xdr:rowOff>
    </xdr:to>
    <xdr:cxnSp macro="">
      <xdr:nvCxnSpPr>
        <xdr:cNvPr id="304" name="直線コネクタ 303"/>
        <xdr:cNvCxnSpPr/>
      </xdr:nvCxnSpPr>
      <xdr:spPr>
        <a:xfrm>
          <a:off x="15671800" y="61208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05"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06" name="フローチャート: 判断 305"/>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120142</xdr:rowOff>
    </xdr:from>
    <xdr:to>
      <xdr:col>78</xdr:col>
      <xdr:colOff>69850</xdr:colOff>
      <xdr:row>35</xdr:row>
      <xdr:rowOff>124714</xdr:rowOff>
    </xdr:to>
    <xdr:cxnSp macro="">
      <xdr:nvCxnSpPr>
        <xdr:cNvPr id="307" name="直線コネクタ 306"/>
        <xdr:cNvCxnSpPr/>
      </xdr:nvCxnSpPr>
      <xdr:spPr>
        <a:xfrm flipV="1">
          <a:off x="14782800" y="61208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8" name="フローチャート: 判断 307"/>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09" name="テキスト ボックス 308"/>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106426</xdr:rowOff>
    </xdr:from>
    <xdr:to>
      <xdr:col>73</xdr:col>
      <xdr:colOff>180975</xdr:colOff>
      <xdr:row>35</xdr:row>
      <xdr:rowOff>124714</xdr:rowOff>
    </xdr:to>
    <xdr:cxnSp macro="">
      <xdr:nvCxnSpPr>
        <xdr:cNvPr id="310" name="直線コネクタ 309"/>
        <xdr:cNvCxnSpPr/>
      </xdr:nvCxnSpPr>
      <xdr:spPr>
        <a:xfrm>
          <a:off x="13893800" y="61071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1" name="フローチャート: 判断 310"/>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12" name="テキスト ボックス 311"/>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106426</xdr:rowOff>
    </xdr:from>
    <xdr:to>
      <xdr:col>69</xdr:col>
      <xdr:colOff>92075</xdr:colOff>
      <xdr:row>35</xdr:row>
      <xdr:rowOff>133858</xdr:rowOff>
    </xdr:to>
    <xdr:cxnSp macro="">
      <xdr:nvCxnSpPr>
        <xdr:cNvPr id="313" name="直線コネクタ 312"/>
        <xdr:cNvCxnSpPr/>
      </xdr:nvCxnSpPr>
      <xdr:spPr>
        <a:xfrm flipV="1">
          <a:off x="13004800" y="61071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4" name="フローチャート: 判断 313"/>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5" name="テキスト ボックス 314"/>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6" name="フローチャート: 判断 315"/>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17" name="テキスト ボックス 316"/>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96774</xdr:rowOff>
    </xdr:from>
    <xdr:to>
      <xdr:col>82</xdr:col>
      <xdr:colOff>158750</xdr:colOff>
      <xdr:row>36</xdr:row>
      <xdr:rowOff>26924</xdr:rowOff>
    </xdr:to>
    <xdr:sp macro="" textlink="">
      <xdr:nvSpPr>
        <xdr:cNvPr id="323" name="楕円 322"/>
        <xdr:cNvSpPr/>
      </xdr:nvSpPr>
      <xdr:spPr>
        <a:xfrm>
          <a:off x="164592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113301</xdr:rowOff>
    </xdr:from>
    <xdr:ext cx="762000" cy="259045"/>
    <xdr:sp macro="" textlink="">
      <xdr:nvSpPr>
        <xdr:cNvPr id="324" name="補助費等該当値テキスト"/>
        <xdr:cNvSpPr txBox="1"/>
      </xdr:nvSpPr>
      <xdr:spPr>
        <a:xfrm>
          <a:off x="16598900" y="594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69342</xdr:rowOff>
    </xdr:from>
    <xdr:to>
      <xdr:col>78</xdr:col>
      <xdr:colOff>120650</xdr:colOff>
      <xdr:row>35</xdr:row>
      <xdr:rowOff>170942</xdr:rowOff>
    </xdr:to>
    <xdr:sp macro="" textlink="">
      <xdr:nvSpPr>
        <xdr:cNvPr id="325" name="楕円 324"/>
        <xdr:cNvSpPr/>
      </xdr:nvSpPr>
      <xdr:spPr>
        <a:xfrm>
          <a:off x="15621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9669</xdr:rowOff>
    </xdr:from>
    <xdr:ext cx="736600" cy="259045"/>
    <xdr:sp macro="" textlink="">
      <xdr:nvSpPr>
        <xdr:cNvPr id="326" name="テキスト ボックス 325"/>
        <xdr:cNvSpPr txBox="1"/>
      </xdr:nvSpPr>
      <xdr:spPr>
        <a:xfrm>
          <a:off x="15290800" y="583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73914</xdr:rowOff>
    </xdr:from>
    <xdr:to>
      <xdr:col>74</xdr:col>
      <xdr:colOff>31750</xdr:colOff>
      <xdr:row>36</xdr:row>
      <xdr:rowOff>4064</xdr:rowOff>
    </xdr:to>
    <xdr:sp macro="" textlink="">
      <xdr:nvSpPr>
        <xdr:cNvPr id="327" name="楕円 326"/>
        <xdr:cNvSpPr/>
      </xdr:nvSpPr>
      <xdr:spPr>
        <a:xfrm>
          <a:off x="14732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14241</xdr:rowOff>
    </xdr:from>
    <xdr:ext cx="762000" cy="259045"/>
    <xdr:sp macro="" textlink="">
      <xdr:nvSpPr>
        <xdr:cNvPr id="328" name="テキスト ボックス 327"/>
        <xdr:cNvSpPr txBox="1"/>
      </xdr:nvSpPr>
      <xdr:spPr>
        <a:xfrm>
          <a:off x="14401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55626</xdr:rowOff>
    </xdr:from>
    <xdr:to>
      <xdr:col>69</xdr:col>
      <xdr:colOff>142875</xdr:colOff>
      <xdr:row>35</xdr:row>
      <xdr:rowOff>157226</xdr:rowOff>
    </xdr:to>
    <xdr:sp macro="" textlink="">
      <xdr:nvSpPr>
        <xdr:cNvPr id="329" name="楕円 328"/>
        <xdr:cNvSpPr/>
      </xdr:nvSpPr>
      <xdr:spPr>
        <a:xfrm>
          <a:off x="13843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167403</xdr:rowOff>
    </xdr:from>
    <xdr:ext cx="762000" cy="259045"/>
    <xdr:sp macro="" textlink="">
      <xdr:nvSpPr>
        <xdr:cNvPr id="330" name="テキスト ボックス 329"/>
        <xdr:cNvSpPr txBox="1"/>
      </xdr:nvSpPr>
      <xdr:spPr>
        <a:xfrm>
          <a:off x="13512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83058</xdr:rowOff>
    </xdr:from>
    <xdr:to>
      <xdr:col>65</xdr:col>
      <xdr:colOff>53975</xdr:colOff>
      <xdr:row>36</xdr:row>
      <xdr:rowOff>13208</xdr:rowOff>
    </xdr:to>
    <xdr:sp macro="" textlink="">
      <xdr:nvSpPr>
        <xdr:cNvPr id="331" name="楕円 330"/>
        <xdr:cNvSpPr/>
      </xdr:nvSpPr>
      <xdr:spPr>
        <a:xfrm>
          <a:off x="12954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23385</xdr:rowOff>
    </xdr:from>
    <xdr:ext cx="762000" cy="259045"/>
    <xdr:sp macro="" textlink="">
      <xdr:nvSpPr>
        <xdr:cNvPr id="332" name="テキスト ボックス 331"/>
        <xdr:cNvSpPr txBox="1"/>
      </xdr:nvSpPr>
      <xdr:spPr>
        <a:xfrm>
          <a:off x="12623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循環型社会形成推進事業の実施により、公債費は増額傾向にあるため、前期基本計画に基づき、健全なる財政運営を実施していく。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80</xdr:row>
      <xdr:rowOff>149861</xdr:rowOff>
    </xdr:to>
    <xdr:cxnSp macro="">
      <xdr:nvCxnSpPr>
        <xdr:cNvPr id="361" name="直線コネクタ 360"/>
        <xdr:cNvCxnSpPr/>
      </xdr:nvCxnSpPr>
      <xdr:spPr>
        <a:xfrm flipV="1">
          <a:off x="4826000" y="125399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2"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3" name="直線コネクタ 362"/>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4"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5" name="直線コネクタ 364"/>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81280</xdr:rowOff>
    </xdr:from>
    <xdr:to>
      <xdr:col>24</xdr:col>
      <xdr:colOff>25400</xdr:colOff>
      <xdr:row>76</xdr:row>
      <xdr:rowOff>136798</xdr:rowOff>
    </xdr:to>
    <xdr:cxnSp macro="">
      <xdr:nvCxnSpPr>
        <xdr:cNvPr id="366" name="直線コネクタ 365"/>
        <xdr:cNvCxnSpPr/>
      </xdr:nvCxnSpPr>
      <xdr:spPr>
        <a:xfrm>
          <a:off x="3987800" y="13111480"/>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107423</xdr:rowOff>
    </xdr:from>
    <xdr:ext cx="762000" cy="259045"/>
    <xdr:sp macro="" textlink="">
      <xdr:nvSpPr>
        <xdr:cNvPr id="367" name="公債費平均値テキスト"/>
        <xdr:cNvSpPr txBox="1"/>
      </xdr:nvSpPr>
      <xdr:spPr>
        <a:xfrm>
          <a:off x="4914900" y="12794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90896</xdr:rowOff>
    </xdr:from>
    <xdr:to>
      <xdr:col>24</xdr:col>
      <xdr:colOff>76200</xdr:colOff>
      <xdr:row>76</xdr:row>
      <xdr:rowOff>21047</xdr:rowOff>
    </xdr:to>
    <xdr:sp macro="" textlink="">
      <xdr:nvSpPr>
        <xdr:cNvPr id="368" name="フローチャート: 判断 367"/>
        <xdr:cNvSpPr/>
      </xdr:nvSpPr>
      <xdr:spPr>
        <a:xfrm>
          <a:off x="47752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45357</xdr:rowOff>
    </xdr:from>
    <xdr:to>
      <xdr:col>19</xdr:col>
      <xdr:colOff>187325</xdr:colOff>
      <xdr:row>76</xdr:row>
      <xdr:rowOff>81280</xdr:rowOff>
    </xdr:to>
    <xdr:cxnSp macro="">
      <xdr:nvCxnSpPr>
        <xdr:cNvPr id="369" name="直線コネクタ 368"/>
        <xdr:cNvCxnSpPr/>
      </xdr:nvCxnSpPr>
      <xdr:spPr>
        <a:xfrm>
          <a:off x="3098800" y="130755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77833</xdr:rowOff>
    </xdr:from>
    <xdr:to>
      <xdr:col>20</xdr:col>
      <xdr:colOff>38100</xdr:colOff>
      <xdr:row>76</xdr:row>
      <xdr:rowOff>7984</xdr:rowOff>
    </xdr:to>
    <xdr:sp macro="" textlink="">
      <xdr:nvSpPr>
        <xdr:cNvPr id="370" name="フローチャート: 判断 369"/>
        <xdr:cNvSpPr/>
      </xdr:nvSpPr>
      <xdr:spPr>
        <a:xfrm>
          <a:off x="3937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18160</xdr:rowOff>
    </xdr:from>
    <xdr:ext cx="736600" cy="259045"/>
    <xdr:sp macro="" textlink="">
      <xdr:nvSpPr>
        <xdr:cNvPr id="371" name="テキスト ボックス 370"/>
        <xdr:cNvSpPr txBox="1"/>
      </xdr:nvSpPr>
      <xdr:spPr>
        <a:xfrm>
          <a:off x="3606800" y="1270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45357</xdr:rowOff>
    </xdr:from>
    <xdr:to>
      <xdr:col>15</xdr:col>
      <xdr:colOff>98425</xdr:colOff>
      <xdr:row>76</xdr:row>
      <xdr:rowOff>127000</xdr:rowOff>
    </xdr:to>
    <xdr:cxnSp macro="">
      <xdr:nvCxnSpPr>
        <xdr:cNvPr id="372" name="直線コネクタ 371"/>
        <xdr:cNvCxnSpPr/>
      </xdr:nvCxnSpPr>
      <xdr:spPr>
        <a:xfrm flipV="1">
          <a:off x="2209800" y="130755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45176</xdr:rowOff>
    </xdr:from>
    <xdr:to>
      <xdr:col>15</xdr:col>
      <xdr:colOff>149225</xdr:colOff>
      <xdr:row>75</xdr:row>
      <xdr:rowOff>146776</xdr:rowOff>
    </xdr:to>
    <xdr:sp macro="" textlink="">
      <xdr:nvSpPr>
        <xdr:cNvPr id="373" name="フローチャート: 判断 372"/>
        <xdr:cNvSpPr/>
      </xdr:nvSpPr>
      <xdr:spPr>
        <a:xfrm>
          <a:off x="3048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156953</xdr:rowOff>
    </xdr:from>
    <xdr:ext cx="762000" cy="259045"/>
    <xdr:sp macro="" textlink="">
      <xdr:nvSpPr>
        <xdr:cNvPr id="374" name="テキスト ボックス 373"/>
        <xdr:cNvSpPr txBox="1"/>
      </xdr:nvSpPr>
      <xdr:spPr>
        <a:xfrm>
          <a:off x="2717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127000</xdr:rowOff>
    </xdr:from>
    <xdr:to>
      <xdr:col>11</xdr:col>
      <xdr:colOff>9525</xdr:colOff>
      <xdr:row>77</xdr:row>
      <xdr:rowOff>11068</xdr:rowOff>
    </xdr:to>
    <xdr:cxnSp macro="">
      <xdr:nvCxnSpPr>
        <xdr:cNvPr id="375" name="直線コネクタ 374"/>
        <xdr:cNvCxnSpPr/>
      </xdr:nvCxnSpPr>
      <xdr:spPr>
        <a:xfrm flipV="1">
          <a:off x="1320800" y="13157200"/>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97427</xdr:rowOff>
    </xdr:from>
    <xdr:to>
      <xdr:col>11</xdr:col>
      <xdr:colOff>60325</xdr:colOff>
      <xdr:row>76</xdr:row>
      <xdr:rowOff>27577</xdr:rowOff>
    </xdr:to>
    <xdr:sp macro="" textlink="">
      <xdr:nvSpPr>
        <xdr:cNvPr id="376" name="フローチャート: 判断 375"/>
        <xdr:cNvSpPr/>
      </xdr:nvSpPr>
      <xdr:spPr>
        <a:xfrm>
          <a:off x="2159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37754</xdr:rowOff>
    </xdr:from>
    <xdr:ext cx="762000" cy="259045"/>
    <xdr:sp macro="" textlink="">
      <xdr:nvSpPr>
        <xdr:cNvPr id="377" name="テキスト ボックス 376"/>
        <xdr:cNvSpPr txBox="1"/>
      </xdr:nvSpPr>
      <xdr:spPr>
        <a:xfrm>
          <a:off x="1828800" y="1272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378" name="フローチャート: 判断 377"/>
        <xdr:cNvSpPr/>
      </xdr:nvSpPr>
      <xdr:spPr>
        <a:xfrm>
          <a:off x="1270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50817</xdr:rowOff>
    </xdr:from>
    <xdr:ext cx="762000" cy="259045"/>
    <xdr:sp macro="" textlink="">
      <xdr:nvSpPr>
        <xdr:cNvPr id="379" name="テキスト ボックス 378"/>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85998</xdr:rowOff>
    </xdr:from>
    <xdr:to>
      <xdr:col>24</xdr:col>
      <xdr:colOff>76200</xdr:colOff>
      <xdr:row>77</xdr:row>
      <xdr:rowOff>16148</xdr:rowOff>
    </xdr:to>
    <xdr:sp macro="" textlink="">
      <xdr:nvSpPr>
        <xdr:cNvPr id="385" name="楕円 384"/>
        <xdr:cNvSpPr/>
      </xdr:nvSpPr>
      <xdr:spPr>
        <a:xfrm>
          <a:off x="4775200" y="131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58075</xdr:rowOff>
    </xdr:from>
    <xdr:ext cx="762000" cy="259045"/>
    <xdr:sp macro="" textlink="">
      <xdr:nvSpPr>
        <xdr:cNvPr id="386" name="公債費該当値テキスト"/>
        <xdr:cNvSpPr txBox="1"/>
      </xdr:nvSpPr>
      <xdr:spPr>
        <a:xfrm>
          <a:off x="4914900" y="1308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387" name="楕円 386"/>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116857</xdr:rowOff>
    </xdr:from>
    <xdr:ext cx="736600" cy="259045"/>
    <xdr:sp macro="" textlink="">
      <xdr:nvSpPr>
        <xdr:cNvPr id="388" name="テキスト ボックス 387"/>
        <xdr:cNvSpPr txBox="1"/>
      </xdr:nvSpPr>
      <xdr:spPr>
        <a:xfrm>
          <a:off x="3606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166007</xdr:rowOff>
    </xdr:from>
    <xdr:to>
      <xdr:col>15</xdr:col>
      <xdr:colOff>149225</xdr:colOff>
      <xdr:row>76</xdr:row>
      <xdr:rowOff>96157</xdr:rowOff>
    </xdr:to>
    <xdr:sp macro="" textlink="">
      <xdr:nvSpPr>
        <xdr:cNvPr id="389" name="楕円 388"/>
        <xdr:cNvSpPr/>
      </xdr:nvSpPr>
      <xdr:spPr>
        <a:xfrm>
          <a:off x="3048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80934</xdr:rowOff>
    </xdr:from>
    <xdr:ext cx="762000" cy="259045"/>
    <xdr:sp macro="" textlink="">
      <xdr:nvSpPr>
        <xdr:cNvPr id="390" name="テキスト ボックス 389"/>
        <xdr:cNvSpPr txBox="1"/>
      </xdr:nvSpPr>
      <xdr:spPr>
        <a:xfrm>
          <a:off x="2717800" y="1311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76200</xdr:rowOff>
    </xdr:from>
    <xdr:to>
      <xdr:col>11</xdr:col>
      <xdr:colOff>60325</xdr:colOff>
      <xdr:row>77</xdr:row>
      <xdr:rowOff>6350</xdr:rowOff>
    </xdr:to>
    <xdr:sp macro="" textlink="">
      <xdr:nvSpPr>
        <xdr:cNvPr id="391" name="楕円 390"/>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162577</xdr:rowOff>
    </xdr:from>
    <xdr:ext cx="762000" cy="259045"/>
    <xdr:sp macro="" textlink="">
      <xdr:nvSpPr>
        <xdr:cNvPr id="392" name="テキスト ボックス 391"/>
        <xdr:cNvSpPr txBox="1"/>
      </xdr:nvSpPr>
      <xdr:spPr>
        <a:xfrm>
          <a:off x="1828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131718</xdr:rowOff>
    </xdr:from>
    <xdr:to>
      <xdr:col>6</xdr:col>
      <xdr:colOff>171450</xdr:colOff>
      <xdr:row>77</xdr:row>
      <xdr:rowOff>61868</xdr:rowOff>
    </xdr:to>
    <xdr:sp macro="" textlink="">
      <xdr:nvSpPr>
        <xdr:cNvPr id="393" name="楕円 392"/>
        <xdr:cNvSpPr/>
      </xdr:nvSpPr>
      <xdr:spPr>
        <a:xfrm>
          <a:off x="1270000" y="1316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46645</xdr:rowOff>
    </xdr:from>
    <xdr:ext cx="762000" cy="259045"/>
    <xdr:sp macro="" textlink="">
      <xdr:nvSpPr>
        <xdr:cNvPr id="394" name="テキスト ボックス 393"/>
        <xdr:cNvSpPr txBox="1"/>
      </xdr:nvSpPr>
      <xdr:spPr>
        <a:xfrm>
          <a:off x="939800" y="13248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panose="020B0600070205080204" pitchFamily="50" charset="-128"/>
              <a:ea typeface="ＭＳ Ｐゴシック" panose="020B0600070205080204" pitchFamily="50" charset="-128"/>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については類似団体平均と比較するとおおむね同等もしくは良好な結果となっている。このため、公債費以外においても平均値より良い結果となった。当町の財政構造にある程度の弾力性があったとしても、健全化数値上非常に厳しい状況にあることは依然変わりはないため、今後も前期基本計画に基づき、改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80</xdr:row>
      <xdr:rowOff>119380</xdr:rowOff>
    </xdr:to>
    <xdr:cxnSp macro="">
      <xdr:nvCxnSpPr>
        <xdr:cNvPr id="422" name="直線コネクタ 421"/>
        <xdr:cNvCxnSpPr/>
      </xdr:nvCxnSpPr>
      <xdr:spPr>
        <a:xfrm flipV="1">
          <a:off x="16510000" y="127152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91457</xdr:rowOff>
    </xdr:from>
    <xdr:ext cx="762000" cy="259045"/>
    <xdr:sp macro="" textlink="">
      <xdr:nvSpPr>
        <xdr:cNvPr id="423" name="公債費以外最小値テキスト"/>
        <xdr:cNvSpPr txBox="1"/>
      </xdr:nvSpPr>
      <xdr:spPr>
        <a:xfrm>
          <a:off x="16598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119380</xdr:rowOff>
    </xdr:from>
    <xdr:to>
      <xdr:col>82</xdr:col>
      <xdr:colOff>196850</xdr:colOff>
      <xdr:row>80</xdr:row>
      <xdr:rowOff>119380</xdr:rowOff>
    </xdr:to>
    <xdr:cxnSp macro="">
      <xdr:nvCxnSpPr>
        <xdr:cNvPr id="424" name="直線コネクタ 423"/>
        <xdr:cNvCxnSpPr/>
      </xdr:nvCxnSpPr>
      <xdr:spPr>
        <a:xfrm>
          <a:off x="16421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25"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26" name="直線コネクタ 425"/>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134620</xdr:rowOff>
    </xdr:from>
    <xdr:to>
      <xdr:col>82</xdr:col>
      <xdr:colOff>107950</xdr:colOff>
      <xdr:row>76</xdr:row>
      <xdr:rowOff>165100</xdr:rowOff>
    </xdr:to>
    <xdr:cxnSp macro="">
      <xdr:nvCxnSpPr>
        <xdr:cNvPr id="427" name="直線コネクタ 426"/>
        <xdr:cNvCxnSpPr/>
      </xdr:nvCxnSpPr>
      <xdr:spPr>
        <a:xfrm flipV="1">
          <a:off x="15671800" y="131648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120666</xdr:rowOff>
    </xdr:from>
    <xdr:ext cx="762000" cy="259045"/>
    <xdr:sp macro="" textlink="">
      <xdr:nvSpPr>
        <xdr:cNvPr id="428" name="公債費以外平均値テキスト"/>
        <xdr:cNvSpPr txBox="1"/>
      </xdr:nvSpPr>
      <xdr:spPr>
        <a:xfrm>
          <a:off x="16598900" y="13322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148589</xdr:rowOff>
    </xdr:from>
    <xdr:to>
      <xdr:col>82</xdr:col>
      <xdr:colOff>158750</xdr:colOff>
      <xdr:row>78</xdr:row>
      <xdr:rowOff>78739</xdr:rowOff>
    </xdr:to>
    <xdr:sp macro="" textlink="">
      <xdr:nvSpPr>
        <xdr:cNvPr id="429" name="フローチャート: 判断 428"/>
        <xdr:cNvSpPr/>
      </xdr:nvSpPr>
      <xdr:spPr>
        <a:xfrm>
          <a:off x="164592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50800</xdr:rowOff>
    </xdr:from>
    <xdr:to>
      <xdr:col>78</xdr:col>
      <xdr:colOff>69850</xdr:colOff>
      <xdr:row>76</xdr:row>
      <xdr:rowOff>165100</xdr:rowOff>
    </xdr:to>
    <xdr:cxnSp macro="">
      <xdr:nvCxnSpPr>
        <xdr:cNvPr id="430" name="直線コネクタ 429"/>
        <xdr:cNvCxnSpPr/>
      </xdr:nvCxnSpPr>
      <xdr:spPr>
        <a:xfrm>
          <a:off x="14782800" y="13081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99061</xdr:rowOff>
    </xdr:from>
    <xdr:to>
      <xdr:col>78</xdr:col>
      <xdr:colOff>120650</xdr:colOff>
      <xdr:row>78</xdr:row>
      <xdr:rowOff>29211</xdr:rowOff>
    </xdr:to>
    <xdr:sp macro="" textlink="">
      <xdr:nvSpPr>
        <xdr:cNvPr id="431" name="フローチャート: 判断 430"/>
        <xdr:cNvSpPr/>
      </xdr:nvSpPr>
      <xdr:spPr>
        <a:xfrm>
          <a:off x="15621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13988</xdr:rowOff>
    </xdr:from>
    <xdr:ext cx="736600" cy="259045"/>
    <xdr:sp macro="" textlink="">
      <xdr:nvSpPr>
        <xdr:cNvPr id="432" name="テキスト ボックス 431"/>
        <xdr:cNvSpPr txBox="1"/>
      </xdr:nvSpPr>
      <xdr:spPr>
        <a:xfrm>
          <a:off x="15290800" y="13387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50800</xdr:rowOff>
    </xdr:from>
    <xdr:to>
      <xdr:col>73</xdr:col>
      <xdr:colOff>180975</xdr:colOff>
      <xdr:row>77</xdr:row>
      <xdr:rowOff>85089</xdr:rowOff>
    </xdr:to>
    <xdr:cxnSp macro="">
      <xdr:nvCxnSpPr>
        <xdr:cNvPr id="433" name="直線コネクタ 432"/>
        <xdr:cNvCxnSpPr/>
      </xdr:nvCxnSpPr>
      <xdr:spPr>
        <a:xfrm flipV="1">
          <a:off x="13893800" y="13081000"/>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68580</xdr:rowOff>
    </xdr:from>
    <xdr:to>
      <xdr:col>74</xdr:col>
      <xdr:colOff>31750</xdr:colOff>
      <xdr:row>77</xdr:row>
      <xdr:rowOff>170180</xdr:rowOff>
    </xdr:to>
    <xdr:sp macro="" textlink="">
      <xdr:nvSpPr>
        <xdr:cNvPr id="434" name="フローチャート: 判断 433"/>
        <xdr:cNvSpPr/>
      </xdr:nvSpPr>
      <xdr:spPr>
        <a:xfrm>
          <a:off x="14732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154957</xdr:rowOff>
    </xdr:from>
    <xdr:ext cx="762000" cy="259045"/>
    <xdr:sp macro="" textlink="">
      <xdr:nvSpPr>
        <xdr:cNvPr id="435" name="テキスト ボックス 434"/>
        <xdr:cNvSpPr txBox="1"/>
      </xdr:nvSpPr>
      <xdr:spPr>
        <a:xfrm>
          <a:off x="14401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96520</xdr:rowOff>
    </xdr:from>
    <xdr:to>
      <xdr:col>69</xdr:col>
      <xdr:colOff>92075</xdr:colOff>
      <xdr:row>77</xdr:row>
      <xdr:rowOff>85089</xdr:rowOff>
    </xdr:to>
    <xdr:cxnSp macro="">
      <xdr:nvCxnSpPr>
        <xdr:cNvPr id="436" name="直線コネクタ 435"/>
        <xdr:cNvCxnSpPr/>
      </xdr:nvCxnSpPr>
      <xdr:spPr>
        <a:xfrm>
          <a:off x="13004800" y="12955270"/>
          <a:ext cx="889000" cy="33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45720</xdr:rowOff>
    </xdr:from>
    <xdr:to>
      <xdr:col>69</xdr:col>
      <xdr:colOff>142875</xdr:colOff>
      <xdr:row>77</xdr:row>
      <xdr:rowOff>147320</xdr:rowOff>
    </xdr:to>
    <xdr:sp macro="" textlink="">
      <xdr:nvSpPr>
        <xdr:cNvPr id="437" name="フローチャート: 判断 436"/>
        <xdr:cNvSpPr/>
      </xdr:nvSpPr>
      <xdr:spPr>
        <a:xfrm>
          <a:off x="13843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132097</xdr:rowOff>
    </xdr:from>
    <xdr:ext cx="762000" cy="259045"/>
    <xdr:sp macro="" textlink="">
      <xdr:nvSpPr>
        <xdr:cNvPr id="438" name="テキスト ボックス 437"/>
        <xdr:cNvSpPr txBox="1"/>
      </xdr:nvSpPr>
      <xdr:spPr>
        <a:xfrm>
          <a:off x="13512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39" name="フローチャート: 判断 438"/>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40" name="テキスト ボックス 439"/>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46" name="楕円 445"/>
        <xdr:cNvSpPr/>
      </xdr:nvSpPr>
      <xdr:spPr>
        <a:xfrm>
          <a:off x="164592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100347</xdr:rowOff>
    </xdr:from>
    <xdr:ext cx="762000" cy="259045"/>
    <xdr:sp macro="" textlink="">
      <xdr:nvSpPr>
        <xdr:cNvPr id="447" name="公債費以外該当値テキスト"/>
        <xdr:cNvSpPr txBox="1"/>
      </xdr:nvSpPr>
      <xdr:spPr>
        <a:xfrm>
          <a:off x="165989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114300</xdr:rowOff>
    </xdr:from>
    <xdr:to>
      <xdr:col>78</xdr:col>
      <xdr:colOff>120650</xdr:colOff>
      <xdr:row>77</xdr:row>
      <xdr:rowOff>44450</xdr:rowOff>
    </xdr:to>
    <xdr:sp macro="" textlink="">
      <xdr:nvSpPr>
        <xdr:cNvPr id="448" name="楕円 447"/>
        <xdr:cNvSpPr/>
      </xdr:nvSpPr>
      <xdr:spPr>
        <a:xfrm>
          <a:off x="15621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54627</xdr:rowOff>
    </xdr:from>
    <xdr:ext cx="736600" cy="259045"/>
    <xdr:sp macro="" textlink="">
      <xdr:nvSpPr>
        <xdr:cNvPr id="449" name="テキスト ボックス 448"/>
        <xdr:cNvSpPr txBox="1"/>
      </xdr:nvSpPr>
      <xdr:spPr>
        <a:xfrm>
          <a:off x="15290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0</xdr:rowOff>
    </xdr:from>
    <xdr:to>
      <xdr:col>74</xdr:col>
      <xdr:colOff>31750</xdr:colOff>
      <xdr:row>76</xdr:row>
      <xdr:rowOff>101600</xdr:rowOff>
    </xdr:to>
    <xdr:sp macro="" textlink="">
      <xdr:nvSpPr>
        <xdr:cNvPr id="450" name="楕円 449"/>
        <xdr:cNvSpPr/>
      </xdr:nvSpPr>
      <xdr:spPr>
        <a:xfrm>
          <a:off x="14732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111777</xdr:rowOff>
    </xdr:from>
    <xdr:ext cx="762000" cy="259045"/>
    <xdr:sp macro="" textlink="">
      <xdr:nvSpPr>
        <xdr:cNvPr id="451" name="テキスト ボックス 450"/>
        <xdr:cNvSpPr txBox="1"/>
      </xdr:nvSpPr>
      <xdr:spPr>
        <a:xfrm>
          <a:off x="14401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34289</xdr:rowOff>
    </xdr:from>
    <xdr:to>
      <xdr:col>69</xdr:col>
      <xdr:colOff>142875</xdr:colOff>
      <xdr:row>77</xdr:row>
      <xdr:rowOff>135889</xdr:rowOff>
    </xdr:to>
    <xdr:sp macro="" textlink="">
      <xdr:nvSpPr>
        <xdr:cNvPr id="452" name="楕円 451"/>
        <xdr:cNvSpPr/>
      </xdr:nvSpPr>
      <xdr:spPr>
        <a:xfrm>
          <a:off x="13843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146066</xdr:rowOff>
    </xdr:from>
    <xdr:ext cx="762000" cy="259045"/>
    <xdr:sp macro="" textlink="">
      <xdr:nvSpPr>
        <xdr:cNvPr id="453" name="テキスト ボックス 452"/>
        <xdr:cNvSpPr txBox="1"/>
      </xdr:nvSpPr>
      <xdr:spPr>
        <a:xfrm>
          <a:off x="13512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45720</xdr:rowOff>
    </xdr:from>
    <xdr:to>
      <xdr:col>65</xdr:col>
      <xdr:colOff>53975</xdr:colOff>
      <xdr:row>75</xdr:row>
      <xdr:rowOff>147320</xdr:rowOff>
    </xdr:to>
    <xdr:sp macro="" textlink="">
      <xdr:nvSpPr>
        <xdr:cNvPr id="454" name="楕円 453"/>
        <xdr:cNvSpPr/>
      </xdr:nvSpPr>
      <xdr:spPr>
        <a:xfrm>
          <a:off x="12954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157497</xdr:rowOff>
    </xdr:from>
    <xdr:ext cx="762000" cy="259045"/>
    <xdr:sp macro="" textlink="">
      <xdr:nvSpPr>
        <xdr:cNvPr id="455" name="テキスト ボックス 454"/>
        <xdr:cNvSpPr txBox="1"/>
      </xdr:nvSpPr>
      <xdr:spPr>
        <a:xfrm>
          <a:off x="12623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東京都大島町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142461</xdr:rowOff>
    </xdr:from>
    <xdr:to>
      <xdr:col>29</xdr:col>
      <xdr:colOff>127000</xdr:colOff>
      <xdr:row>18</xdr:row>
      <xdr:rowOff>147475</xdr:rowOff>
    </xdr:to>
    <xdr:cxnSp macro="">
      <xdr:nvCxnSpPr>
        <xdr:cNvPr id="45" name="直線コネクタ 44"/>
        <xdr:cNvCxnSpPr/>
      </xdr:nvCxnSpPr>
      <xdr:spPr bwMode="auto">
        <a:xfrm flipV="1">
          <a:off x="5651500" y="2076036"/>
          <a:ext cx="0" cy="12051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119552</xdr:rowOff>
    </xdr:from>
    <xdr:ext cx="762000" cy="259045"/>
    <xdr:sp macro="" textlink="">
      <xdr:nvSpPr>
        <xdr:cNvPr id="46" name="人口1人当たり決算額の推移最小値テキスト130"/>
        <xdr:cNvSpPr txBox="1"/>
      </xdr:nvSpPr>
      <xdr:spPr>
        <a:xfrm>
          <a:off x="5740400" y="32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147475</xdr:rowOff>
    </xdr:from>
    <xdr:to>
      <xdr:col>30</xdr:col>
      <xdr:colOff>25400</xdr:colOff>
      <xdr:row>18</xdr:row>
      <xdr:rowOff>147475</xdr:rowOff>
    </xdr:to>
    <xdr:cxnSp macro="">
      <xdr:nvCxnSpPr>
        <xdr:cNvPr id="47" name="直線コネクタ 46"/>
        <xdr:cNvCxnSpPr/>
      </xdr:nvCxnSpPr>
      <xdr:spPr bwMode="auto">
        <a:xfrm>
          <a:off x="5562600" y="3281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57388</xdr:rowOff>
    </xdr:from>
    <xdr:ext cx="762000" cy="259045"/>
    <xdr:sp macro="" textlink="">
      <xdr:nvSpPr>
        <xdr:cNvPr id="48" name="人口1人当たり決算額の推移最大値テキスト130"/>
        <xdr:cNvSpPr txBox="1"/>
      </xdr:nvSpPr>
      <xdr:spPr>
        <a:xfrm>
          <a:off x="5740400" y="18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142461</xdr:rowOff>
    </xdr:from>
    <xdr:to>
      <xdr:col>30</xdr:col>
      <xdr:colOff>25400</xdr:colOff>
      <xdr:row>11</xdr:row>
      <xdr:rowOff>142461</xdr:rowOff>
    </xdr:to>
    <xdr:cxnSp macro="">
      <xdr:nvCxnSpPr>
        <xdr:cNvPr id="49" name="直線コネクタ 48"/>
        <xdr:cNvCxnSpPr/>
      </xdr:nvCxnSpPr>
      <xdr:spPr bwMode="auto">
        <a:xfrm>
          <a:off x="5562600" y="20760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52332</xdr:rowOff>
    </xdr:from>
    <xdr:to>
      <xdr:col>29</xdr:col>
      <xdr:colOff>127000</xdr:colOff>
      <xdr:row>15</xdr:row>
      <xdr:rowOff>64585</xdr:rowOff>
    </xdr:to>
    <xdr:cxnSp macro="">
      <xdr:nvCxnSpPr>
        <xdr:cNvPr id="50" name="直線コネクタ 49"/>
        <xdr:cNvCxnSpPr/>
      </xdr:nvCxnSpPr>
      <xdr:spPr bwMode="auto">
        <a:xfrm>
          <a:off x="5003800" y="2671707"/>
          <a:ext cx="647700" cy="12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136227</xdr:rowOff>
    </xdr:from>
    <xdr:ext cx="762000" cy="259045"/>
    <xdr:sp macro="" textlink="">
      <xdr:nvSpPr>
        <xdr:cNvPr id="51" name="人口1人当たり決算額の推移平均値テキスト130"/>
        <xdr:cNvSpPr txBox="1"/>
      </xdr:nvSpPr>
      <xdr:spPr>
        <a:xfrm>
          <a:off x="5740400" y="2755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164150</xdr:rowOff>
    </xdr:from>
    <xdr:to>
      <xdr:col>29</xdr:col>
      <xdr:colOff>177800</xdr:colOff>
      <xdr:row>16</xdr:row>
      <xdr:rowOff>94300</xdr:rowOff>
    </xdr:to>
    <xdr:sp macro="" textlink="">
      <xdr:nvSpPr>
        <xdr:cNvPr id="52" name="フローチャート: 判断 51"/>
        <xdr:cNvSpPr/>
      </xdr:nvSpPr>
      <xdr:spPr bwMode="auto">
        <a:xfrm>
          <a:off x="56007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52332</xdr:rowOff>
    </xdr:from>
    <xdr:to>
      <xdr:col>26</xdr:col>
      <xdr:colOff>50800</xdr:colOff>
      <xdr:row>15</xdr:row>
      <xdr:rowOff>115067</xdr:rowOff>
    </xdr:to>
    <xdr:cxnSp macro="">
      <xdr:nvCxnSpPr>
        <xdr:cNvPr id="53" name="直線コネクタ 52"/>
        <xdr:cNvCxnSpPr/>
      </xdr:nvCxnSpPr>
      <xdr:spPr bwMode="auto">
        <a:xfrm flipV="1">
          <a:off x="4305300" y="2671707"/>
          <a:ext cx="698500" cy="62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16711</xdr:rowOff>
    </xdr:from>
    <xdr:to>
      <xdr:col>26</xdr:col>
      <xdr:colOff>101600</xdr:colOff>
      <xdr:row>16</xdr:row>
      <xdr:rowOff>118311</xdr:rowOff>
    </xdr:to>
    <xdr:sp macro="" textlink="">
      <xdr:nvSpPr>
        <xdr:cNvPr id="54" name="フローチャート: 判断 53"/>
        <xdr:cNvSpPr/>
      </xdr:nvSpPr>
      <xdr:spPr bwMode="auto">
        <a:xfrm>
          <a:off x="49530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103088</xdr:rowOff>
    </xdr:from>
    <xdr:ext cx="736600" cy="259045"/>
    <xdr:sp macro="" textlink="">
      <xdr:nvSpPr>
        <xdr:cNvPr id="55" name="テキスト ボックス 54"/>
        <xdr:cNvSpPr txBox="1"/>
      </xdr:nvSpPr>
      <xdr:spPr>
        <a:xfrm>
          <a:off x="4622800" y="2893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115067</xdr:rowOff>
    </xdr:from>
    <xdr:to>
      <xdr:col>22</xdr:col>
      <xdr:colOff>114300</xdr:colOff>
      <xdr:row>15</xdr:row>
      <xdr:rowOff>151536</xdr:rowOff>
    </xdr:to>
    <xdr:cxnSp macro="">
      <xdr:nvCxnSpPr>
        <xdr:cNvPr id="56" name="直線コネクタ 55"/>
        <xdr:cNvCxnSpPr/>
      </xdr:nvCxnSpPr>
      <xdr:spPr bwMode="auto">
        <a:xfrm flipV="1">
          <a:off x="3606800" y="2734442"/>
          <a:ext cx="698500" cy="36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31509</xdr:rowOff>
    </xdr:from>
    <xdr:to>
      <xdr:col>22</xdr:col>
      <xdr:colOff>165100</xdr:colOff>
      <xdr:row>16</xdr:row>
      <xdr:rowOff>133109</xdr:rowOff>
    </xdr:to>
    <xdr:sp macro="" textlink="">
      <xdr:nvSpPr>
        <xdr:cNvPr id="57" name="フローチャート: 判断 56"/>
        <xdr:cNvSpPr/>
      </xdr:nvSpPr>
      <xdr:spPr bwMode="auto">
        <a:xfrm>
          <a:off x="42545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117886</xdr:rowOff>
    </xdr:from>
    <xdr:ext cx="762000" cy="259045"/>
    <xdr:sp macro="" textlink="">
      <xdr:nvSpPr>
        <xdr:cNvPr id="58" name="テキスト ボックス 57"/>
        <xdr:cNvSpPr txBox="1"/>
      </xdr:nvSpPr>
      <xdr:spPr>
        <a:xfrm>
          <a:off x="3924300" y="290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151536</xdr:rowOff>
    </xdr:from>
    <xdr:to>
      <xdr:col>18</xdr:col>
      <xdr:colOff>177800</xdr:colOff>
      <xdr:row>15</xdr:row>
      <xdr:rowOff>152054</xdr:rowOff>
    </xdr:to>
    <xdr:cxnSp macro="">
      <xdr:nvCxnSpPr>
        <xdr:cNvPr id="59" name="直線コネクタ 58"/>
        <xdr:cNvCxnSpPr/>
      </xdr:nvCxnSpPr>
      <xdr:spPr bwMode="auto">
        <a:xfrm flipV="1">
          <a:off x="2908300" y="2770911"/>
          <a:ext cx="698500" cy="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72946</xdr:rowOff>
    </xdr:from>
    <xdr:to>
      <xdr:col>19</xdr:col>
      <xdr:colOff>38100</xdr:colOff>
      <xdr:row>17</xdr:row>
      <xdr:rowOff>3096</xdr:rowOff>
    </xdr:to>
    <xdr:sp macro="" textlink="">
      <xdr:nvSpPr>
        <xdr:cNvPr id="60" name="フローチャート: 判断 59"/>
        <xdr:cNvSpPr/>
      </xdr:nvSpPr>
      <xdr:spPr bwMode="auto">
        <a:xfrm>
          <a:off x="3556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159323</xdr:rowOff>
    </xdr:from>
    <xdr:ext cx="762000" cy="259045"/>
    <xdr:sp macro="" textlink="">
      <xdr:nvSpPr>
        <xdr:cNvPr id="61" name="テキスト ボックス 60"/>
        <xdr:cNvSpPr txBox="1"/>
      </xdr:nvSpPr>
      <xdr:spPr>
        <a:xfrm>
          <a:off x="3225800" y="295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102794</xdr:rowOff>
    </xdr:from>
    <xdr:to>
      <xdr:col>15</xdr:col>
      <xdr:colOff>101600</xdr:colOff>
      <xdr:row>17</xdr:row>
      <xdr:rowOff>32944</xdr:rowOff>
    </xdr:to>
    <xdr:sp macro="" textlink="">
      <xdr:nvSpPr>
        <xdr:cNvPr id="62" name="フローチャート: 判断 61"/>
        <xdr:cNvSpPr/>
      </xdr:nvSpPr>
      <xdr:spPr bwMode="auto">
        <a:xfrm>
          <a:off x="2857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17721</xdr:rowOff>
    </xdr:from>
    <xdr:ext cx="762000" cy="259045"/>
    <xdr:sp macro="" textlink="">
      <xdr:nvSpPr>
        <xdr:cNvPr id="63" name="テキスト ボックス 62"/>
        <xdr:cNvSpPr txBox="1"/>
      </xdr:nvSpPr>
      <xdr:spPr>
        <a:xfrm>
          <a:off x="2527300" y="29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13785</xdr:rowOff>
    </xdr:from>
    <xdr:to>
      <xdr:col>29</xdr:col>
      <xdr:colOff>177800</xdr:colOff>
      <xdr:row>15</xdr:row>
      <xdr:rowOff>115385</xdr:rowOff>
    </xdr:to>
    <xdr:sp macro="" textlink="">
      <xdr:nvSpPr>
        <xdr:cNvPr id="69" name="楕円 68"/>
        <xdr:cNvSpPr/>
      </xdr:nvSpPr>
      <xdr:spPr bwMode="auto">
        <a:xfrm>
          <a:off x="5600700" y="2633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30312</xdr:rowOff>
    </xdr:from>
    <xdr:ext cx="762000" cy="259045"/>
    <xdr:sp macro="" textlink="">
      <xdr:nvSpPr>
        <xdr:cNvPr id="70" name="人口1人当たり決算額の推移該当値テキスト130"/>
        <xdr:cNvSpPr txBox="1"/>
      </xdr:nvSpPr>
      <xdr:spPr>
        <a:xfrm>
          <a:off x="5740400" y="24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1532</xdr:rowOff>
    </xdr:from>
    <xdr:to>
      <xdr:col>26</xdr:col>
      <xdr:colOff>101600</xdr:colOff>
      <xdr:row>15</xdr:row>
      <xdr:rowOff>103132</xdr:rowOff>
    </xdr:to>
    <xdr:sp macro="" textlink="">
      <xdr:nvSpPr>
        <xdr:cNvPr id="71" name="楕円 70"/>
        <xdr:cNvSpPr/>
      </xdr:nvSpPr>
      <xdr:spPr bwMode="auto">
        <a:xfrm>
          <a:off x="4953000" y="2620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113309</xdr:rowOff>
    </xdr:from>
    <xdr:ext cx="736600" cy="259045"/>
    <xdr:sp macro="" textlink="">
      <xdr:nvSpPr>
        <xdr:cNvPr id="72" name="テキスト ボックス 71"/>
        <xdr:cNvSpPr txBox="1"/>
      </xdr:nvSpPr>
      <xdr:spPr>
        <a:xfrm>
          <a:off x="4622800" y="2389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64267</xdr:rowOff>
    </xdr:from>
    <xdr:to>
      <xdr:col>22</xdr:col>
      <xdr:colOff>165100</xdr:colOff>
      <xdr:row>15</xdr:row>
      <xdr:rowOff>165867</xdr:rowOff>
    </xdr:to>
    <xdr:sp macro="" textlink="">
      <xdr:nvSpPr>
        <xdr:cNvPr id="73" name="楕円 72"/>
        <xdr:cNvSpPr/>
      </xdr:nvSpPr>
      <xdr:spPr bwMode="auto">
        <a:xfrm>
          <a:off x="4254500" y="2683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4594</xdr:rowOff>
    </xdr:from>
    <xdr:ext cx="762000" cy="259045"/>
    <xdr:sp macro="" textlink="">
      <xdr:nvSpPr>
        <xdr:cNvPr id="74" name="テキスト ボックス 73"/>
        <xdr:cNvSpPr txBox="1"/>
      </xdr:nvSpPr>
      <xdr:spPr>
        <a:xfrm>
          <a:off x="3924300" y="245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100736</xdr:rowOff>
    </xdr:from>
    <xdr:to>
      <xdr:col>19</xdr:col>
      <xdr:colOff>38100</xdr:colOff>
      <xdr:row>16</xdr:row>
      <xdr:rowOff>30886</xdr:rowOff>
    </xdr:to>
    <xdr:sp macro="" textlink="">
      <xdr:nvSpPr>
        <xdr:cNvPr id="75" name="楕円 74"/>
        <xdr:cNvSpPr/>
      </xdr:nvSpPr>
      <xdr:spPr bwMode="auto">
        <a:xfrm>
          <a:off x="3556000" y="2720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41063</xdr:rowOff>
    </xdr:from>
    <xdr:ext cx="762000" cy="259045"/>
    <xdr:sp macro="" textlink="">
      <xdr:nvSpPr>
        <xdr:cNvPr id="76" name="テキスト ボックス 75"/>
        <xdr:cNvSpPr txBox="1"/>
      </xdr:nvSpPr>
      <xdr:spPr>
        <a:xfrm>
          <a:off x="3225800" y="248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101254</xdr:rowOff>
    </xdr:from>
    <xdr:to>
      <xdr:col>15</xdr:col>
      <xdr:colOff>101600</xdr:colOff>
      <xdr:row>16</xdr:row>
      <xdr:rowOff>31404</xdr:rowOff>
    </xdr:to>
    <xdr:sp macro="" textlink="">
      <xdr:nvSpPr>
        <xdr:cNvPr id="77" name="楕円 76"/>
        <xdr:cNvSpPr/>
      </xdr:nvSpPr>
      <xdr:spPr bwMode="auto">
        <a:xfrm>
          <a:off x="2857500" y="2720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41581</xdr:rowOff>
    </xdr:from>
    <xdr:ext cx="762000" cy="259045"/>
    <xdr:sp macro="" textlink="">
      <xdr:nvSpPr>
        <xdr:cNvPr id="78" name="テキスト ボックス 77"/>
        <xdr:cNvSpPr txBox="1"/>
      </xdr:nvSpPr>
      <xdr:spPr>
        <a:xfrm>
          <a:off x="2527300" y="2489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329692</xdr:rowOff>
    </xdr:from>
    <xdr:to>
      <xdr:col>29</xdr:col>
      <xdr:colOff>127000</xdr:colOff>
      <xdr:row>37</xdr:row>
      <xdr:rowOff>291878</xdr:rowOff>
    </xdr:to>
    <xdr:cxnSp macro="">
      <xdr:nvCxnSpPr>
        <xdr:cNvPr id="107" name="直線コネクタ 106"/>
        <xdr:cNvCxnSpPr/>
      </xdr:nvCxnSpPr>
      <xdr:spPr bwMode="auto">
        <a:xfrm flipV="1">
          <a:off x="5651500" y="6254242"/>
          <a:ext cx="0" cy="11623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263955</xdr:rowOff>
    </xdr:from>
    <xdr:ext cx="762000" cy="259045"/>
    <xdr:sp macro="" textlink="">
      <xdr:nvSpPr>
        <xdr:cNvPr id="108" name="人口1人当たり決算額の推移最小値テキスト445"/>
        <xdr:cNvSpPr txBox="1"/>
      </xdr:nvSpPr>
      <xdr:spPr>
        <a:xfrm>
          <a:off x="5740400" y="7388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291878</xdr:rowOff>
    </xdr:from>
    <xdr:to>
      <xdr:col>30</xdr:col>
      <xdr:colOff>25400</xdr:colOff>
      <xdr:row>37</xdr:row>
      <xdr:rowOff>291878</xdr:rowOff>
    </xdr:to>
    <xdr:cxnSp macro="">
      <xdr:nvCxnSpPr>
        <xdr:cNvPr id="109" name="直線コネクタ 108"/>
        <xdr:cNvCxnSpPr/>
      </xdr:nvCxnSpPr>
      <xdr:spPr bwMode="auto">
        <a:xfrm>
          <a:off x="5562600" y="7416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73169</xdr:rowOff>
    </xdr:from>
    <xdr:ext cx="762000" cy="259045"/>
    <xdr:sp macro="" textlink="">
      <xdr:nvSpPr>
        <xdr:cNvPr id="110" name="人口1人当たり決算額の推移最大値テキスト445"/>
        <xdr:cNvSpPr txBox="1"/>
      </xdr:nvSpPr>
      <xdr:spPr>
        <a:xfrm>
          <a:off x="5740400" y="599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329692</xdr:rowOff>
    </xdr:from>
    <xdr:to>
      <xdr:col>30</xdr:col>
      <xdr:colOff>25400</xdr:colOff>
      <xdr:row>33</xdr:row>
      <xdr:rowOff>329692</xdr:rowOff>
    </xdr:to>
    <xdr:cxnSp macro="">
      <xdr:nvCxnSpPr>
        <xdr:cNvPr id="111" name="直線コネクタ 110"/>
        <xdr:cNvCxnSpPr/>
      </xdr:nvCxnSpPr>
      <xdr:spPr bwMode="auto">
        <a:xfrm>
          <a:off x="5562600" y="6254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76746</xdr:rowOff>
    </xdr:from>
    <xdr:to>
      <xdr:col>29</xdr:col>
      <xdr:colOff>127000</xdr:colOff>
      <xdr:row>35</xdr:row>
      <xdr:rowOff>179312</xdr:rowOff>
    </xdr:to>
    <xdr:cxnSp macro="">
      <xdr:nvCxnSpPr>
        <xdr:cNvPr id="112" name="直線コネクタ 111"/>
        <xdr:cNvCxnSpPr/>
      </xdr:nvCxnSpPr>
      <xdr:spPr bwMode="auto">
        <a:xfrm flipV="1">
          <a:off x="5003800" y="6687096"/>
          <a:ext cx="647700" cy="102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284783</xdr:rowOff>
    </xdr:from>
    <xdr:ext cx="762000" cy="259045"/>
    <xdr:sp macro="" textlink="">
      <xdr:nvSpPr>
        <xdr:cNvPr id="113" name="人口1人当たり決算額の推移平均値テキスト445"/>
        <xdr:cNvSpPr txBox="1"/>
      </xdr:nvSpPr>
      <xdr:spPr>
        <a:xfrm>
          <a:off x="5740400" y="68951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312706</xdr:rowOff>
    </xdr:from>
    <xdr:to>
      <xdr:col>29</xdr:col>
      <xdr:colOff>177800</xdr:colOff>
      <xdr:row>36</xdr:row>
      <xdr:rowOff>71406</xdr:rowOff>
    </xdr:to>
    <xdr:sp macro="" textlink="">
      <xdr:nvSpPr>
        <xdr:cNvPr id="114" name="フローチャート: 判断 113"/>
        <xdr:cNvSpPr/>
      </xdr:nvSpPr>
      <xdr:spPr bwMode="auto">
        <a:xfrm>
          <a:off x="56007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179312</xdr:rowOff>
    </xdr:from>
    <xdr:to>
      <xdr:col>26</xdr:col>
      <xdr:colOff>50800</xdr:colOff>
      <xdr:row>35</xdr:row>
      <xdr:rowOff>251301</xdr:rowOff>
    </xdr:to>
    <xdr:cxnSp macro="">
      <xdr:nvCxnSpPr>
        <xdr:cNvPr id="115" name="直線コネクタ 114"/>
        <xdr:cNvCxnSpPr/>
      </xdr:nvCxnSpPr>
      <xdr:spPr bwMode="auto">
        <a:xfrm flipV="1">
          <a:off x="4305300" y="6789662"/>
          <a:ext cx="698500" cy="71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342367</xdr:rowOff>
    </xdr:from>
    <xdr:to>
      <xdr:col>26</xdr:col>
      <xdr:colOff>101600</xdr:colOff>
      <xdr:row>36</xdr:row>
      <xdr:rowOff>101067</xdr:rowOff>
    </xdr:to>
    <xdr:sp macro="" textlink="">
      <xdr:nvSpPr>
        <xdr:cNvPr id="116" name="フローチャート: 判断 115"/>
        <xdr:cNvSpPr/>
      </xdr:nvSpPr>
      <xdr:spPr bwMode="auto">
        <a:xfrm>
          <a:off x="49530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85844</xdr:rowOff>
    </xdr:from>
    <xdr:ext cx="736600" cy="259045"/>
    <xdr:sp macro="" textlink="">
      <xdr:nvSpPr>
        <xdr:cNvPr id="117" name="テキスト ボックス 116"/>
        <xdr:cNvSpPr txBox="1"/>
      </xdr:nvSpPr>
      <xdr:spPr>
        <a:xfrm>
          <a:off x="4622800" y="703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221602</xdr:rowOff>
    </xdr:from>
    <xdr:to>
      <xdr:col>22</xdr:col>
      <xdr:colOff>114300</xdr:colOff>
      <xdr:row>35</xdr:row>
      <xdr:rowOff>251301</xdr:rowOff>
    </xdr:to>
    <xdr:cxnSp macro="">
      <xdr:nvCxnSpPr>
        <xdr:cNvPr id="118" name="直線コネクタ 117"/>
        <xdr:cNvCxnSpPr/>
      </xdr:nvCxnSpPr>
      <xdr:spPr bwMode="auto">
        <a:xfrm>
          <a:off x="3606800" y="6831952"/>
          <a:ext cx="698500" cy="29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42120</xdr:rowOff>
    </xdr:from>
    <xdr:to>
      <xdr:col>22</xdr:col>
      <xdr:colOff>165100</xdr:colOff>
      <xdr:row>36</xdr:row>
      <xdr:rowOff>143720</xdr:rowOff>
    </xdr:to>
    <xdr:sp macro="" textlink="">
      <xdr:nvSpPr>
        <xdr:cNvPr id="119" name="フローチャート: 判断 118"/>
        <xdr:cNvSpPr/>
      </xdr:nvSpPr>
      <xdr:spPr bwMode="auto">
        <a:xfrm>
          <a:off x="42545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128497</xdr:rowOff>
    </xdr:from>
    <xdr:ext cx="762000" cy="259045"/>
    <xdr:sp macro="" textlink="">
      <xdr:nvSpPr>
        <xdr:cNvPr id="120" name="テキスト ボックス 119"/>
        <xdr:cNvSpPr txBox="1"/>
      </xdr:nvSpPr>
      <xdr:spPr>
        <a:xfrm>
          <a:off x="3924300" y="708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165100</xdr:rowOff>
    </xdr:from>
    <xdr:to>
      <xdr:col>18</xdr:col>
      <xdr:colOff>177800</xdr:colOff>
      <xdr:row>35</xdr:row>
      <xdr:rowOff>221602</xdr:rowOff>
    </xdr:to>
    <xdr:cxnSp macro="">
      <xdr:nvCxnSpPr>
        <xdr:cNvPr id="121" name="直線コネクタ 120"/>
        <xdr:cNvCxnSpPr/>
      </xdr:nvCxnSpPr>
      <xdr:spPr bwMode="auto">
        <a:xfrm>
          <a:off x="2908300" y="6775450"/>
          <a:ext cx="698500" cy="56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17812</xdr:rowOff>
    </xdr:from>
    <xdr:to>
      <xdr:col>19</xdr:col>
      <xdr:colOff>38100</xdr:colOff>
      <xdr:row>36</xdr:row>
      <xdr:rowOff>119412</xdr:rowOff>
    </xdr:to>
    <xdr:sp macro="" textlink="">
      <xdr:nvSpPr>
        <xdr:cNvPr id="122" name="フローチャート: 判断 121"/>
        <xdr:cNvSpPr/>
      </xdr:nvSpPr>
      <xdr:spPr bwMode="auto">
        <a:xfrm>
          <a:off x="35560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104189</xdr:rowOff>
    </xdr:from>
    <xdr:ext cx="762000" cy="259045"/>
    <xdr:sp macro="" textlink="">
      <xdr:nvSpPr>
        <xdr:cNvPr id="123" name="テキスト ボックス 122"/>
        <xdr:cNvSpPr txBox="1"/>
      </xdr:nvSpPr>
      <xdr:spPr>
        <a:xfrm>
          <a:off x="3225800" y="705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298438</xdr:rowOff>
    </xdr:from>
    <xdr:to>
      <xdr:col>15</xdr:col>
      <xdr:colOff>101600</xdr:colOff>
      <xdr:row>36</xdr:row>
      <xdr:rowOff>57138</xdr:rowOff>
    </xdr:to>
    <xdr:sp macro="" textlink="">
      <xdr:nvSpPr>
        <xdr:cNvPr id="124" name="フローチャート: 判断 123"/>
        <xdr:cNvSpPr/>
      </xdr:nvSpPr>
      <xdr:spPr bwMode="auto">
        <a:xfrm>
          <a:off x="28575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41915</xdr:rowOff>
    </xdr:from>
    <xdr:ext cx="762000" cy="259045"/>
    <xdr:sp macro="" textlink="">
      <xdr:nvSpPr>
        <xdr:cNvPr id="125" name="テキスト ボックス 124"/>
        <xdr:cNvSpPr txBox="1"/>
      </xdr:nvSpPr>
      <xdr:spPr>
        <a:xfrm>
          <a:off x="2527300" y="699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25946</xdr:rowOff>
    </xdr:from>
    <xdr:to>
      <xdr:col>29</xdr:col>
      <xdr:colOff>177800</xdr:colOff>
      <xdr:row>35</xdr:row>
      <xdr:rowOff>127546</xdr:rowOff>
    </xdr:to>
    <xdr:sp macro="" textlink="">
      <xdr:nvSpPr>
        <xdr:cNvPr id="131" name="楕円 130"/>
        <xdr:cNvSpPr/>
      </xdr:nvSpPr>
      <xdr:spPr bwMode="auto">
        <a:xfrm>
          <a:off x="5600700" y="6636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213923</xdr:rowOff>
    </xdr:from>
    <xdr:ext cx="762000" cy="259045"/>
    <xdr:sp macro="" textlink="">
      <xdr:nvSpPr>
        <xdr:cNvPr id="132" name="人口1人当たり決算額の推移該当値テキスト445"/>
        <xdr:cNvSpPr txBox="1"/>
      </xdr:nvSpPr>
      <xdr:spPr>
        <a:xfrm>
          <a:off x="5740400" y="648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128512</xdr:rowOff>
    </xdr:from>
    <xdr:to>
      <xdr:col>26</xdr:col>
      <xdr:colOff>101600</xdr:colOff>
      <xdr:row>35</xdr:row>
      <xdr:rowOff>230112</xdr:rowOff>
    </xdr:to>
    <xdr:sp macro="" textlink="">
      <xdr:nvSpPr>
        <xdr:cNvPr id="133" name="楕円 132"/>
        <xdr:cNvSpPr/>
      </xdr:nvSpPr>
      <xdr:spPr bwMode="auto">
        <a:xfrm>
          <a:off x="4953000" y="6738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240289</xdr:rowOff>
    </xdr:from>
    <xdr:ext cx="736600" cy="259045"/>
    <xdr:sp macro="" textlink="">
      <xdr:nvSpPr>
        <xdr:cNvPr id="134" name="テキスト ボックス 133"/>
        <xdr:cNvSpPr txBox="1"/>
      </xdr:nvSpPr>
      <xdr:spPr>
        <a:xfrm>
          <a:off x="4622800" y="6507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200501</xdr:rowOff>
    </xdr:from>
    <xdr:to>
      <xdr:col>22</xdr:col>
      <xdr:colOff>165100</xdr:colOff>
      <xdr:row>35</xdr:row>
      <xdr:rowOff>302101</xdr:rowOff>
    </xdr:to>
    <xdr:sp macro="" textlink="">
      <xdr:nvSpPr>
        <xdr:cNvPr id="135" name="楕円 134"/>
        <xdr:cNvSpPr/>
      </xdr:nvSpPr>
      <xdr:spPr bwMode="auto">
        <a:xfrm>
          <a:off x="4254500" y="6810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312278</xdr:rowOff>
    </xdr:from>
    <xdr:ext cx="762000" cy="259045"/>
    <xdr:sp macro="" textlink="">
      <xdr:nvSpPr>
        <xdr:cNvPr id="136" name="テキスト ボックス 135"/>
        <xdr:cNvSpPr txBox="1"/>
      </xdr:nvSpPr>
      <xdr:spPr>
        <a:xfrm>
          <a:off x="3924300" y="657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170802</xdr:rowOff>
    </xdr:from>
    <xdr:to>
      <xdr:col>19</xdr:col>
      <xdr:colOff>38100</xdr:colOff>
      <xdr:row>35</xdr:row>
      <xdr:rowOff>272402</xdr:rowOff>
    </xdr:to>
    <xdr:sp macro="" textlink="">
      <xdr:nvSpPr>
        <xdr:cNvPr id="137" name="楕円 136"/>
        <xdr:cNvSpPr/>
      </xdr:nvSpPr>
      <xdr:spPr bwMode="auto">
        <a:xfrm>
          <a:off x="3556000" y="6781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282579</xdr:rowOff>
    </xdr:from>
    <xdr:ext cx="762000" cy="259045"/>
    <xdr:sp macro="" textlink="">
      <xdr:nvSpPr>
        <xdr:cNvPr id="138" name="テキスト ボックス 137"/>
        <xdr:cNvSpPr txBox="1"/>
      </xdr:nvSpPr>
      <xdr:spPr>
        <a:xfrm>
          <a:off x="3225800" y="6550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114300</xdr:rowOff>
    </xdr:from>
    <xdr:to>
      <xdr:col>15</xdr:col>
      <xdr:colOff>101600</xdr:colOff>
      <xdr:row>35</xdr:row>
      <xdr:rowOff>215900</xdr:rowOff>
    </xdr:to>
    <xdr:sp macro="" textlink="">
      <xdr:nvSpPr>
        <xdr:cNvPr id="139" name="楕円 138"/>
        <xdr:cNvSpPr/>
      </xdr:nvSpPr>
      <xdr:spPr bwMode="auto">
        <a:xfrm>
          <a:off x="2857500" y="6724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226077</xdr:rowOff>
    </xdr:from>
    <xdr:ext cx="762000" cy="259045"/>
    <xdr:sp macro="" textlink="">
      <xdr:nvSpPr>
        <xdr:cNvPr id="140" name="テキスト ボックス 139"/>
        <xdr:cNvSpPr txBox="1"/>
      </xdr:nvSpPr>
      <xdr:spPr>
        <a:xfrm>
          <a:off x="2527300" y="649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7,880
7,808
90.76
9,706,514
9,663,401
33,328
3,320,980
9,279,600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156954</xdr:rowOff>
    </xdr:from>
    <xdr:to>
      <xdr:col>24</xdr:col>
      <xdr:colOff>62865</xdr:colOff>
      <xdr:row>39</xdr:row>
      <xdr:rowOff>33281</xdr:rowOff>
    </xdr:to>
    <xdr:cxnSp macro="">
      <xdr:nvCxnSpPr>
        <xdr:cNvPr id="58" name="直線コネクタ 57"/>
        <xdr:cNvCxnSpPr/>
      </xdr:nvCxnSpPr>
      <xdr:spPr>
        <a:xfrm flipV="1">
          <a:off x="4633595" y="5129004"/>
          <a:ext cx="1270" cy="159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37108</xdr:rowOff>
    </xdr:from>
    <xdr:ext cx="534377" cy="259045"/>
    <xdr:sp macro="" textlink="">
      <xdr:nvSpPr>
        <xdr:cNvPr id="59" name="人件費最小値テキスト"/>
        <xdr:cNvSpPr txBox="1"/>
      </xdr:nvSpPr>
      <xdr:spPr>
        <a:xfrm>
          <a:off x="4686300" y="67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33281</xdr:rowOff>
    </xdr:from>
    <xdr:to>
      <xdr:col>24</xdr:col>
      <xdr:colOff>152400</xdr:colOff>
      <xdr:row>39</xdr:row>
      <xdr:rowOff>33281</xdr:rowOff>
    </xdr:to>
    <xdr:cxnSp macro="">
      <xdr:nvCxnSpPr>
        <xdr:cNvPr id="60" name="直線コネクタ 59"/>
        <xdr:cNvCxnSpPr/>
      </xdr:nvCxnSpPr>
      <xdr:spPr>
        <a:xfrm>
          <a:off x="4546600" y="671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103631</xdr:rowOff>
    </xdr:from>
    <xdr:ext cx="599010" cy="259045"/>
    <xdr:sp macro="" textlink="">
      <xdr:nvSpPr>
        <xdr:cNvPr id="61" name="人件費最大値テキスト"/>
        <xdr:cNvSpPr txBox="1"/>
      </xdr:nvSpPr>
      <xdr:spPr>
        <a:xfrm>
          <a:off x="4686300" y="490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156954</xdr:rowOff>
    </xdr:from>
    <xdr:to>
      <xdr:col>24</xdr:col>
      <xdr:colOff>152400</xdr:colOff>
      <xdr:row>29</xdr:row>
      <xdr:rowOff>156954</xdr:rowOff>
    </xdr:to>
    <xdr:cxnSp macro="">
      <xdr:nvCxnSpPr>
        <xdr:cNvPr id="62" name="直線コネクタ 61"/>
        <xdr:cNvCxnSpPr/>
      </xdr:nvCxnSpPr>
      <xdr:spPr>
        <a:xfrm>
          <a:off x="4546600" y="5129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136282</xdr:rowOff>
    </xdr:from>
    <xdr:to>
      <xdr:col>24</xdr:col>
      <xdr:colOff>63500</xdr:colOff>
      <xdr:row>33</xdr:row>
      <xdr:rowOff>149900</xdr:rowOff>
    </xdr:to>
    <xdr:cxnSp macro="">
      <xdr:nvCxnSpPr>
        <xdr:cNvPr id="63" name="直線コネクタ 62"/>
        <xdr:cNvCxnSpPr/>
      </xdr:nvCxnSpPr>
      <xdr:spPr>
        <a:xfrm flipV="1">
          <a:off x="3797300" y="5794132"/>
          <a:ext cx="838200" cy="1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87563</xdr:rowOff>
    </xdr:from>
    <xdr:ext cx="599010" cy="259045"/>
    <xdr:sp macro="" textlink="">
      <xdr:nvSpPr>
        <xdr:cNvPr id="64" name="人件費平均値テキスト"/>
        <xdr:cNvSpPr txBox="1"/>
      </xdr:nvSpPr>
      <xdr:spPr>
        <a:xfrm>
          <a:off x="4686300" y="6088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109136</xdr:rowOff>
    </xdr:from>
    <xdr:to>
      <xdr:col>24</xdr:col>
      <xdr:colOff>114300</xdr:colOff>
      <xdr:row>36</xdr:row>
      <xdr:rowOff>39286</xdr:rowOff>
    </xdr:to>
    <xdr:sp macro="" textlink="">
      <xdr:nvSpPr>
        <xdr:cNvPr id="65" name="フローチャート: 判断 64"/>
        <xdr:cNvSpPr/>
      </xdr:nvSpPr>
      <xdr:spPr>
        <a:xfrm>
          <a:off x="45847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149900</xdr:rowOff>
    </xdr:from>
    <xdr:to>
      <xdr:col>19</xdr:col>
      <xdr:colOff>177800</xdr:colOff>
      <xdr:row>34</xdr:row>
      <xdr:rowOff>40640</xdr:rowOff>
    </xdr:to>
    <xdr:cxnSp macro="">
      <xdr:nvCxnSpPr>
        <xdr:cNvPr id="66" name="直線コネクタ 65"/>
        <xdr:cNvCxnSpPr/>
      </xdr:nvCxnSpPr>
      <xdr:spPr>
        <a:xfrm flipV="1">
          <a:off x="2908300" y="5807750"/>
          <a:ext cx="889000" cy="6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125628</xdr:rowOff>
    </xdr:from>
    <xdr:to>
      <xdr:col>20</xdr:col>
      <xdr:colOff>38100</xdr:colOff>
      <xdr:row>36</xdr:row>
      <xdr:rowOff>55778</xdr:rowOff>
    </xdr:to>
    <xdr:sp macro="" textlink="">
      <xdr:nvSpPr>
        <xdr:cNvPr id="67" name="フローチャート: 判断 66"/>
        <xdr:cNvSpPr/>
      </xdr:nvSpPr>
      <xdr:spPr>
        <a:xfrm>
          <a:off x="3746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46905</xdr:rowOff>
    </xdr:from>
    <xdr:ext cx="599010" cy="259045"/>
    <xdr:sp macro="" textlink="">
      <xdr:nvSpPr>
        <xdr:cNvPr id="68" name="テキスト ボックス 67"/>
        <xdr:cNvSpPr txBox="1"/>
      </xdr:nvSpPr>
      <xdr:spPr>
        <a:xfrm>
          <a:off x="3497795" y="621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40640</xdr:rowOff>
    </xdr:from>
    <xdr:to>
      <xdr:col>15</xdr:col>
      <xdr:colOff>50800</xdr:colOff>
      <xdr:row>34</xdr:row>
      <xdr:rowOff>101143</xdr:rowOff>
    </xdr:to>
    <xdr:cxnSp macro="">
      <xdr:nvCxnSpPr>
        <xdr:cNvPr id="69" name="直線コネクタ 68"/>
        <xdr:cNvCxnSpPr/>
      </xdr:nvCxnSpPr>
      <xdr:spPr>
        <a:xfrm flipV="1">
          <a:off x="2019300" y="5869940"/>
          <a:ext cx="889000" cy="6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144461</xdr:rowOff>
    </xdr:from>
    <xdr:to>
      <xdr:col>15</xdr:col>
      <xdr:colOff>101600</xdr:colOff>
      <xdr:row>36</xdr:row>
      <xdr:rowOff>74611</xdr:rowOff>
    </xdr:to>
    <xdr:sp macro="" textlink="">
      <xdr:nvSpPr>
        <xdr:cNvPr id="70" name="フローチャート: 判断 69"/>
        <xdr:cNvSpPr/>
      </xdr:nvSpPr>
      <xdr:spPr>
        <a:xfrm>
          <a:off x="2857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65738</xdr:rowOff>
    </xdr:from>
    <xdr:ext cx="599010" cy="259045"/>
    <xdr:sp macro="" textlink="">
      <xdr:nvSpPr>
        <xdr:cNvPr id="71" name="テキスト ボックス 70"/>
        <xdr:cNvSpPr txBox="1"/>
      </xdr:nvSpPr>
      <xdr:spPr>
        <a:xfrm>
          <a:off x="2608795" y="623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10225</xdr:rowOff>
    </xdr:from>
    <xdr:to>
      <xdr:col>10</xdr:col>
      <xdr:colOff>114300</xdr:colOff>
      <xdr:row>34</xdr:row>
      <xdr:rowOff>101143</xdr:rowOff>
    </xdr:to>
    <xdr:cxnSp macro="">
      <xdr:nvCxnSpPr>
        <xdr:cNvPr id="72" name="直線コネクタ 71"/>
        <xdr:cNvCxnSpPr/>
      </xdr:nvCxnSpPr>
      <xdr:spPr>
        <a:xfrm>
          <a:off x="1130300" y="5839525"/>
          <a:ext cx="889000" cy="9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15966</xdr:rowOff>
    </xdr:from>
    <xdr:to>
      <xdr:col>10</xdr:col>
      <xdr:colOff>165100</xdr:colOff>
      <xdr:row>36</xdr:row>
      <xdr:rowOff>117566</xdr:rowOff>
    </xdr:to>
    <xdr:sp macro="" textlink="">
      <xdr:nvSpPr>
        <xdr:cNvPr id="73" name="フローチャート: 判断 72"/>
        <xdr:cNvSpPr/>
      </xdr:nvSpPr>
      <xdr:spPr>
        <a:xfrm>
          <a:off x="1968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108693</xdr:rowOff>
    </xdr:from>
    <xdr:ext cx="599010" cy="259045"/>
    <xdr:sp macro="" textlink="">
      <xdr:nvSpPr>
        <xdr:cNvPr id="74" name="テキスト ボックス 73"/>
        <xdr:cNvSpPr txBox="1"/>
      </xdr:nvSpPr>
      <xdr:spPr>
        <a:xfrm>
          <a:off x="1719795" y="628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41438</xdr:rowOff>
    </xdr:from>
    <xdr:to>
      <xdr:col>6</xdr:col>
      <xdr:colOff>38100</xdr:colOff>
      <xdr:row>36</xdr:row>
      <xdr:rowOff>143038</xdr:rowOff>
    </xdr:to>
    <xdr:sp macro="" textlink="">
      <xdr:nvSpPr>
        <xdr:cNvPr id="75" name="フローチャート: 判断 74"/>
        <xdr:cNvSpPr/>
      </xdr:nvSpPr>
      <xdr:spPr>
        <a:xfrm>
          <a:off x="1079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134165</xdr:rowOff>
    </xdr:from>
    <xdr:ext cx="599010" cy="259045"/>
    <xdr:sp macro="" textlink="">
      <xdr:nvSpPr>
        <xdr:cNvPr id="76" name="テキスト ボックス 75"/>
        <xdr:cNvSpPr txBox="1"/>
      </xdr:nvSpPr>
      <xdr:spPr>
        <a:xfrm>
          <a:off x="830795" y="630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85482</xdr:rowOff>
    </xdr:from>
    <xdr:to>
      <xdr:col>24</xdr:col>
      <xdr:colOff>114300</xdr:colOff>
      <xdr:row>34</xdr:row>
      <xdr:rowOff>15632</xdr:rowOff>
    </xdr:to>
    <xdr:sp macro="" textlink="">
      <xdr:nvSpPr>
        <xdr:cNvPr id="82" name="楕円 81"/>
        <xdr:cNvSpPr/>
      </xdr:nvSpPr>
      <xdr:spPr>
        <a:xfrm>
          <a:off x="4584700" y="574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108359</xdr:rowOff>
    </xdr:from>
    <xdr:ext cx="599010" cy="259045"/>
    <xdr:sp macro="" textlink="">
      <xdr:nvSpPr>
        <xdr:cNvPr id="83" name="人件費該当値テキスト"/>
        <xdr:cNvSpPr txBox="1"/>
      </xdr:nvSpPr>
      <xdr:spPr>
        <a:xfrm>
          <a:off x="4686300" y="559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99100</xdr:rowOff>
    </xdr:from>
    <xdr:to>
      <xdr:col>20</xdr:col>
      <xdr:colOff>38100</xdr:colOff>
      <xdr:row>34</xdr:row>
      <xdr:rowOff>29250</xdr:rowOff>
    </xdr:to>
    <xdr:sp macro="" textlink="">
      <xdr:nvSpPr>
        <xdr:cNvPr id="84" name="楕円 83"/>
        <xdr:cNvSpPr/>
      </xdr:nvSpPr>
      <xdr:spPr>
        <a:xfrm>
          <a:off x="3746500" y="575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45777</xdr:rowOff>
    </xdr:from>
    <xdr:ext cx="599010" cy="259045"/>
    <xdr:sp macro="" textlink="">
      <xdr:nvSpPr>
        <xdr:cNvPr id="85" name="テキスト ボックス 84"/>
        <xdr:cNvSpPr txBox="1"/>
      </xdr:nvSpPr>
      <xdr:spPr>
        <a:xfrm>
          <a:off x="3497795" y="553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161290</xdr:rowOff>
    </xdr:from>
    <xdr:to>
      <xdr:col>15</xdr:col>
      <xdr:colOff>101600</xdr:colOff>
      <xdr:row>34</xdr:row>
      <xdr:rowOff>91440</xdr:rowOff>
    </xdr:to>
    <xdr:sp macro="" textlink="">
      <xdr:nvSpPr>
        <xdr:cNvPr id="86" name="楕円 85"/>
        <xdr:cNvSpPr/>
      </xdr:nvSpPr>
      <xdr:spPr>
        <a:xfrm>
          <a:off x="2857500" y="581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107967</xdr:rowOff>
    </xdr:from>
    <xdr:ext cx="599010" cy="259045"/>
    <xdr:sp macro="" textlink="">
      <xdr:nvSpPr>
        <xdr:cNvPr id="87" name="テキスト ボックス 86"/>
        <xdr:cNvSpPr txBox="1"/>
      </xdr:nvSpPr>
      <xdr:spPr>
        <a:xfrm>
          <a:off x="2608795" y="5594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50343</xdr:rowOff>
    </xdr:from>
    <xdr:to>
      <xdr:col>10</xdr:col>
      <xdr:colOff>165100</xdr:colOff>
      <xdr:row>34</xdr:row>
      <xdr:rowOff>151943</xdr:rowOff>
    </xdr:to>
    <xdr:sp macro="" textlink="">
      <xdr:nvSpPr>
        <xdr:cNvPr id="88" name="楕円 87"/>
        <xdr:cNvSpPr/>
      </xdr:nvSpPr>
      <xdr:spPr>
        <a:xfrm>
          <a:off x="1968500" y="587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168470</xdr:rowOff>
    </xdr:from>
    <xdr:ext cx="599010" cy="259045"/>
    <xdr:sp macro="" textlink="">
      <xdr:nvSpPr>
        <xdr:cNvPr id="89" name="テキスト ボックス 88"/>
        <xdr:cNvSpPr txBox="1"/>
      </xdr:nvSpPr>
      <xdr:spPr>
        <a:xfrm>
          <a:off x="1719795" y="5654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130875</xdr:rowOff>
    </xdr:from>
    <xdr:to>
      <xdr:col>6</xdr:col>
      <xdr:colOff>38100</xdr:colOff>
      <xdr:row>34</xdr:row>
      <xdr:rowOff>61025</xdr:rowOff>
    </xdr:to>
    <xdr:sp macro="" textlink="">
      <xdr:nvSpPr>
        <xdr:cNvPr id="90" name="楕円 89"/>
        <xdr:cNvSpPr/>
      </xdr:nvSpPr>
      <xdr:spPr>
        <a:xfrm>
          <a:off x="1079500" y="578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77552</xdr:rowOff>
    </xdr:from>
    <xdr:ext cx="599010" cy="259045"/>
    <xdr:sp macro="" textlink="">
      <xdr:nvSpPr>
        <xdr:cNvPr id="91" name="テキスト ボックス 90"/>
        <xdr:cNvSpPr txBox="1"/>
      </xdr:nvSpPr>
      <xdr:spPr>
        <a:xfrm>
          <a:off x="830795" y="556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142148</xdr:rowOff>
    </xdr:from>
    <xdr:to>
      <xdr:col>24</xdr:col>
      <xdr:colOff>62865</xdr:colOff>
      <xdr:row>58</xdr:row>
      <xdr:rowOff>105694</xdr:rowOff>
    </xdr:to>
    <xdr:cxnSp macro="">
      <xdr:nvCxnSpPr>
        <xdr:cNvPr id="115" name="直線コネクタ 114"/>
        <xdr:cNvCxnSpPr/>
      </xdr:nvCxnSpPr>
      <xdr:spPr>
        <a:xfrm flipV="1">
          <a:off x="4633595" y="9571898"/>
          <a:ext cx="1270" cy="47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109521</xdr:rowOff>
    </xdr:from>
    <xdr:ext cx="534377" cy="259045"/>
    <xdr:sp macro="" textlink="">
      <xdr:nvSpPr>
        <xdr:cNvPr id="116" name="物件費最小値テキスト"/>
        <xdr:cNvSpPr txBox="1"/>
      </xdr:nvSpPr>
      <xdr:spPr>
        <a:xfrm>
          <a:off x="4686300" y="1005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105694</xdr:rowOff>
    </xdr:from>
    <xdr:to>
      <xdr:col>24</xdr:col>
      <xdr:colOff>152400</xdr:colOff>
      <xdr:row>58</xdr:row>
      <xdr:rowOff>105694</xdr:rowOff>
    </xdr:to>
    <xdr:cxnSp macro="">
      <xdr:nvCxnSpPr>
        <xdr:cNvPr id="117" name="直線コネクタ 116"/>
        <xdr:cNvCxnSpPr/>
      </xdr:nvCxnSpPr>
      <xdr:spPr>
        <a:xfrm>
          <a:off x="4546600" y="1004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88825</xdr:rowOff>
    </xdr:from>
    <xdr:ext cx="599010" cy="259045"/>
    <xdr:sp macro="" textlink="">
      <xdr:nvSpPr>
        <xdr:cNvPr id="118" name="物件費最大値テキスト"/>
        <xdr:cNvSpPr txBox="1"/>
      </xdr:nvSpPr>
      <xdr:spPr>
        <a:xfrm>
          <a:off x="4686300" y="9347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142148</xdr:rowOff>
    </xdr:from>
    <xdr:to>
      <xdr:col>24</xdr:col>
      <xdr:colOff>152400</xdr:colOff>
      <xdr:row>55</xdr:row>
      <xdr:rowOff>142148</xdr:rowOff>
    </xdr:to>
    <xdr:cxnSp macro="">
      <xdr:nvCxnSpPr>
        <xdr:cNvPr id="119" name="直線コネクタ 118"/>
        <xdr:cNvCxnSpPr/>
      </xdr:nvCxnSpPr>
      <xdr:spPr>
        <a:xfrm>
          <a:off x="4546600" y="9571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142148</xdr:rowOff>
    </xdr:from>
    <xdr:to>
      <xdr:col>24</xdr:col>
      <xdr:colOff>63500</xdr:colOff>
      <xdr:row>56</xdr:row>
      <xdr:rowOff>12029</xdr:rowOff>
    </xdr:to>
    <xdr:cxnSp macro="">
      <xdr:nvCxnSpPr>
        <xdr:cNvPr id="120" name="直線コネクタ 119"/>
        <xdr:cNvCxnSpPr/>
      </xdr:nvCxnSpPr>
      <xdr:spPr>
        <a:xfrm flipV="1">
          <a:off x="3797300" y="9571898"/>
          <a:ext cx="838200" cy="4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81634</xdr:rowOff>
    </xdr:from>
    <xdr:ext cx="599010" cy="259045"/>
    <xdr:sp macro="" textlink="">
      <xdr:nvSpPr>
        <xdr:cNvPr id="121" name="物件費平均値テキスト"/>
        <xdr:cNvSpPr txBox="1"/>
      </xdr:nvSpPr>
      <xdr:spPr>
        <a:xfrm>
          <a:off x="4686300" y="98542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103207</xdr:rowOff>
    </xdr:from>
    <xdr:to>
      <xdr:col>24</xdr:col>
      <xdr:colOff>114300</xdr:colOff>
      <xdr:row>58</xdr:row>
      <xdr:rowOff>33357</xdr:rowOff>
    </xdr:to>
    <xdr:sp macro="" textlink="">
      <xdr:nvSpPr>
        <xdr:cNvPr id="122" name="フローチャート: 判断 121"/>
        <xdr:cNvSpPr/>
      </xdr:nvSpPr>
      <xdr:spPr>
        <a:xfrm>
          <a:off x="4584700" y="98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12029</xdr:rowOff>
    </xdr:from>
    <xdr:to>
      <xdr:col>19</xdr:col>
      <xdr:colOff>177800</xdr:colOff>
      <xdr:row>56</xdr:row>
      <xdr:rowOff>42404</xdr:rowOff>
    </xdr:to>
    <xdr:cxnSp macro="">
      <xdr:nvCxnSpPr>
        <xdr:cNvPr id="123" name="直線コネクタ 122"/>
        <xdr:cNvCxnSpPr/>
      </xdr:nvCxnSpPr>
      <xdr:spPr>
        <a:xfrm flipV="1">
          <a:off x="2908300" y="9613229"/>
          <a:ext cx="889000" cy="3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113743</xdr:rowOff>
    </xdr:from>
    <xdr:to>
      <xdr:col>20</xdr:col>
      <xdr:colOff>38100</xdr:colOff>
      <xdr:row>58</xdr:row>
      <xdr:rowOff>43893</xdr:rowOff>
    </xdr:to>
    <xdr:sp macro="" textlink="">
      <xdr:nvSpPr>
        <xdr:cNvPr id="124" name="フローチャート: 判断 123"/>
        <xdr:cNvSpPr/>
      </xdr:nvSpPr>
      <xdr:spPr>
        <a:xfrm>
          <a:off x="3746500" y="988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35020</xdr:rowOff>
    </xdr:from>
    <xdr:ext cx="599010" cy="259045"/>
    <xdr:sp macro="" textlink="">
      <xdr:nvSpPr>
        <xdr:cNvPr id="125" name="テキスト ボックス 124"/>
        <xdr:cNvSpPr txBox="1"/>
      </xdr:nvSpPr>
      <xdr:spPr>
        <a:xfrm>
          <a:off x="3497795" y="9979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33217</xdr:rowOff>
    </xdr:from>
    <xdr:to>
      <xdr:col>15</xdr:col>
      <xdr:colOff>50800</xdr:colOff>
      <xdr:row>56</xdr:row>
      <xdr:rowOff>42404</xdr:rowOff>
    </xdr:to>
    <xdr:cxnSp macro="">
      <xdr:nvCxnSpPr>
        <xdr:cNvPr id="126" name="直線コネクタ 125"/>
        <xdr:cNvCxnSpPr/>
      </xdr:nvCxnSpPr>
      <xdr:spPr>
        <a:xfrm>
          <a:off x="2019300" y="8777167"/>
          <a:ext cx="889000" cy="86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134184</xdr:rowOff>
    </xdr:from>
    <xdr:to>
      <xdr:col>15</xdr:col>
      <xdr:colOff>101600</xdr:colOff>
      <xdr:row>58</xdr:row>
      <xdr:rowOff>64334</xdr:rowOff>
    </xdr:to>
    <xdr:sp macro="" textlink="">
      <xdr:nvSpPr>
        <xdr:cNvPr id="127" name="フローチャート: 判断 126"/>
        <xdr:cNvSpPr/>
      </xdr:nvSpPr>
      <xdr:spPr>
        <a:xfrm>
          <a:off x="2857500" y="990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55461</xdr:rowOff>
    </xdr:from>
    <xdr:ext cx="599010" cy="259045"/>
    <xdr:sp macro="" textlink="">
      <xdr:nvSpPr>
        <xdr:cNvPr id="128" name="テキスト ボックス 127"/>
        <xdr:cNvSpPr txBox="1"/>
      </xdr:nvSpPr>
      <xdr:spPr>
        <a:xfrm>
          <a:off x="2608795" y="9999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33217</xdr:rowOff>
    </xdr:from>
    <xdr:to>
      <xdr:col>10</xdr:col>
      <xdr:colOff>114300</xdr:colOff>
      <xdr:row>55</xdr:row>
      <xdr:rowOff>41690</xdr:rowOff>
    </xdr:to>
    <xdr:cxnSp macro="">
      <xdr:nvCxnSpPr>
        <xdr:cNvPr id="129" name="直線コネクタ 128"/>
        <xdr:cNvCxnSpPr/>
      </xdr:nvCxnSpPr>
      <xdr:spPr>
        <a:xfrm flipV="1">
          <a:off x="1130300" y="8777167"/>
          <a:ext cx="889000" cy="69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131742</xdr:rowOff>
    </xdr:from>
    <xdr:to>
      <xdr:col>10</xdr:col>
      <xdr:colOff>165100</xdr:colOff>
      <xdr:row>58</xdr:row>
      <xdr:rowOff>61892</xdr:rowOff>
    </xdr:to>
    <xdr:sp macro="" textlink="">
      <xdr:nvSpPr>
        <xdr:cNvPr id="130" name="フローチャート: 判断 129"/>
        <xdr:cNvSpPr/>
      </xdr:nvSpPr>
      <xdr:spPr>
        <a:xfrm>
          <a:off x="1968500" y="990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53019</xdr:rowOff>
    </xdr:from>
    <xdr:ext cx="599010" cy="259045"/>
    <xdr:sp macro="" textlink="">
      <xdr:nvSpPr>
        <xdr:cNvPr id="131" name="テキスト ボックス 130"/>
        <xdr:cNvSpPr txBox="1"/>
      </xdr:nvSpPr>
      <xdr:spPr>
        <a:xfrm>
          <a:off x="1719795" y="9997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156432</xdr:rowOff>
    </xdr:from>
    <xdr:to>
      <xdr:col>6</xdr:col>
      <xdr:colOff>38100</xdr:colOff>
      <xdr:row>58</xdr:row>
      <xdr:rowOff>86582</xdr:rowOff>
    </xdr:to>
    <xdr:sp macro="" textlink="">
      <xdr:nvSpPr>
        <xdr:cNvPr id="132" name="フローチャート: 判断 131"/>
        <xdr:cNvSpPr/>
      </xdr:nvSpPr>
      <xdr:spPr>
        <a:xfrm>
          <a:off x="1079500" y="992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77709</xdr:rowOff>
    </xdr:from>
    <xdr:ext cx="534377" cy="259045"/>
    <xdr:sp macro="" textlink="">
      <xdr:nvSpPr>
        <xdr:cNvPr id="133" name="テキスト ボックス 132"/>
        <xdr:cNvSpPr txBox="1"/>
      </xdr:nvSpPr>
      <xdr:spPr>
        <a:xfrm>
          <a:off x="863111" y="1002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91348</xdr:rowOff>
    </xdr:from>
    <xdr:to>
      <xdr:col>24</xdr:col>
      <xdr:colOff>114300</xdr:colOff>
      <xdr:row>56</xdr:row>
      <xdr:rowOff>21498</xdr:rowOff>
    </xdr:to>
    <xdr:sp macro="" textlink="">
      <xdr:nvSpPr>
        <xdr:cNvPr id="139" name="楕円 138"/>
        <xdr:cNvSpPr/>
      </xdr:nvSpPr>
      <xdr:spPr>
        <a:xfrm>
          <a:off x="4584700" y="952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44375</xdr:rowOff>
    </xdr:from>
    <xdr:ext cx="599010" cy="259045"/>
    <xdr:sp macro="" textlink="">
      <xdr:nvSpPr>
        <xdr:cNvPr id="140" name="物件費該当値テキスト"/>
        <xdr:cNvSpPr txBox="1"/>
      </xdr:nvSpPr>
      <xdr:spPr>
        <a:xfrm>
          <a:off x="4686300" y="947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132679</xdr:rowOff>
    </xdr:from>
    <xdr:to>
      <xdr:col>20</xdr:col>
      <xdr:colOff>38100</xdr:colOff>
      <xdr:row>56</xdr:row>
      <xdr:rowOff>62829</xdr:rowOff>
    </xdr:to>
    <xdr:sp macro="" textlink="">
      <xdr:nvSpPr>
        <xdr:cNvPr id="141" name="楕円 140"/>
        <xdr:cNvSpPr/>
      </xdr:nvSpPr>
      <xdr:spPr>
        <a:xfrm>
          <a:off x="3746500" y="956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79356</xdr:rowOff>
    </xdr:from>
    <xdr:ext cx="599010" cy="259045"/>
    <xdr:sp macro="" textlink="">
      <xdr:nvSpPr>
        <xdr:cNvPr id="142" name="テキスト ボックス 141"/>
        <xdr:cNvSpPr txBox="1"/>
      </xdr:nvSpPr>
      <xdr:spPr>
        <a:xfrm>
          <a:off x="3497795" y="9337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163054</xdr:rowOff>
    </xdr:from>
    <xdr:to>
      <xdr:col>15</xdr:col>
      <xdr:colOff>101600</xdr:colOff>
      <xdr:row>56</xdr:row>
      <xdr:rowOff>93204</xdr:rowOff>
    </xdr:to>
    <xdr:sp macro="" textlink="">
      <xdr:nvSpPr>
        <xdr:cNvPr id="143" name="楕円 142"/>
        <xdr:cNvSpPr/>
      </xdr:nvSpPr>
      <xdr:spPr>
        <a:xfrm>
          <a:off x="2857500" y="959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109731</xdr:rowOff>
    </xdr:from>
    <xdr:ext cx="599010" cy="259045"/>
    <xdr:sp macro="" textlink="">
      <xdr:nvSpPr>
        <xdr:cNvPr id="144" name="テキスト ボックス 143"/>
        <xdr:cNvSpPr txBox="1"/>
      </xdr:nvSpPr>
      <xdr:spPr>
        <a:xfrm>
          <a:off x="2608795" y="9368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153867</xdr:rowOff>
    </xdr:from>
    <xdr:to>
      <xdr:col>10</xdr:col>
      <xdr:colOff>165100</xdr:colOff>
      <xdr:row>51</xdr:row>
      <xdr:rowOff>84017</xdr:rowOff>
    </xdr:to>
    <xdr:sp macro="" textlink="">
      <xdr:nvSpPr>
        <xdr:cNvPr id="145" name="楕円 144"/>
        <xdr:cNvSpPr/>
      </xdr:nvSpPr>
      <xdr:spPr>
        <a:xfrm>
          <a:off x="1968500" y="872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100544</xdr:rowOff>
    </xdr:from>
    <xdr:ext cx="599010" cy="259045"/>
    <xdr:sp macro="" textlink="">
      <xdr:nvSpPr>
        <xdr:cNvPr id="146" name="テキスト ボックス 145"/>
        <xdr:cNvSpPr txBox="1"/>
      </xdr:nvSpPr>
      <xdr:spPr>
        <a:xfrm>
          <a:off x="1719795" y="850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162340</xdr:rowOff>
    </xdr:from>
    <xdr:to>
      <xdr:col>6</xdr:col>
      <xdr:colOff>38100</xdr:colOff>
      <xdr:row>55</xdr:row>
      <xdr:rowOff>92490</xdr:rowOff>
    </xdr:to>
    <xdr:sp macro="" textlink="">
      <xdr:nvSpPr>
        <xdr:cNvPr id="147" name="楕円 146"/>
        <xdr:cNvSpPr/>
      </xdr:nvSpPr>
      <xdr:spPr>
        <a:xfrm>
          <a:off x="1079500" y="942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109017</xdr:rowOff>
    </xdr:from>
    <xdr:ext cx="599010" cy="259045"/>
    <xdr:sp macro="" textlink="">
      <xdr:nvSpPr>
        <xdr:cNvPr id="148" name="テキスト ボックス 147"/>
        <xdr:cNvSpPr txBox="1"/>
      </xdr:nvSpPr>
      <xdr:spPr>
        <a:xfrm>
          <a:off x="830795" y="919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0" name="テキスト ボックス 159"/>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2" name="テキスト ボックス 161"/>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4" name="テキスト ボックス 163"/>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6" name="テキスト ボックス 165"/>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8" name="テキスト ボックス 167"/>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0" name="テキスト ボックス 169"/>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19979</xdr:rowOff>
    </xdr:from>
    <xdr:to>
      <xdr:col>24</xdr:col>
      <xdr:colOff>62865</xdr:colOff>
      <xdr:row>79</xdr:row>
      <xdr:rowOff>96855</xdr:rowOff>
    </xdr:to>
    <xdr:cxnSp macro="">
      <xdr:nvCxnSpPr>
        <xdr:cNvPr id="174" name="直線コネクタ 173"/>
        <xdr:cNvCxnSpPr/>
      </xdr:nvCxnSpPr>
      <xdr:spPr>
        <a:xfrm flipV="1">
          <a:off x="4633595" y="12021479"/>
          <a:ext cx="1270" cy="161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100682</xdr:rowOff>
    </xdr:from>
    <xdr:ext cx="313932" cy="259045"/>
    <xdr:sp macro="" textlink="">
      <xdr:nvSpPr>
        <xdr:cNvPr id="175" name="維持補修費最小値テキスト"/>
        <xdr:cNvSpPr txBox="1"/>
      </xdr:nvSpPr>
      <xdr:spPr>
        <a:xfrm>
          <a:off x="4686300" y="13645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96855</xdr:rowOff>
    </xdr:from>
    <xdr:to>
      <xdr:col>24</xdr:col>
      <xdr:colOff>152400</xdr:colOff>
      <xdr:row>79</xdr:row>
      <xdr:rowOff>96855</xdr:rowOff>
    </xdr:to>
    <xdr:cxnSp macro="">
      <xdr:nvCxnSpPr>
        <xdr:cNvPr id="176" name="直線コネクタ 175"/>
        <xdr:cNvCxnSpPr/>
      </xdr:nvCxnSpPr>
      <xdr:spPr>
        <a:xfrm>
          <a:off x="4546600" y="13641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138106</xdr:rowOff>
    </xdr:from>
    <xdr:ext cx="534377" cy="259045"/>
    <xdr:sp macro="" textlink="">
      <xdr:nvSpPr>
        <xdr:cNvPr id="177" name="維持補修費最大値テキスト"/>
        <xdr:cNvSpPr txBox="1"/>
      </xdr:nvSpPr>
      <xdr:spPr>
        <a:xfrm>
          <a:off x="4686300" y="1179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19979</xdr:rowOff>
    </xdr:from>
    <xdr:to>
      <xdr:col>24</xdr:col>
      <xdr:colOff>152400</xdr:colOff>
      <xdr:row>70</xdr:row>
      <xdr:rowOff>19979</xdr:rowOff>
    </xdr:to>
    <xdr:cxnSp macro="">
      <xdr:nvCxnSpPr>
        <xdr:cNvPr id="178" name="直線コネクタ 177"/>
        <xdr:cNvCxnSpPr/>
      </xdr:nvCxnSpPr>
      <xdr:spPr>
        <a:xfrm>
          <a:off x="4546600" y="1202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55052</xdr:rowOff>
    </xdr:from>
    <xdr:to>
      <xdr:col>24</xdr:col>
      <xdr:colOff>63500</xdr:colOff>
      <xdr:row>77</xdr:row>
      <xdr:rowOff>84640</xdr:rowOff>
    </xdr:to>
    <xdr:cxnSp macro="">
      <xdr:nvCxnSpPr>
        <xdr:cNvPr id="179" name="直線コネクタ 178"/>
        <xdr:cNvCxnSpPr/>
      </xdr:nvCxnSpPr>
      <xdr:spPr>
        <a:xfrm>
          <a:off x="3797300" y="13256702"/>
          <a:ext cx="838200" cy="2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60501</xdr:rowOff>
    </xdr:from>
    <xdr:ext cx="469744" cy="259045"/>
    <xdr:sp macro="" textlink="">
      <xdr:nvSpPr>
        <xdr:cNvPr id="180" name="維持補修費平均値テキスト"/>
        <xdr:cNvSpPr txBox="1"/>
      </xdr:nvSpPr>
      <xdr:spPr>
        <a:xfrm>
          <a:off x="4686300" y="13262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82074</xdr:rowOff>
    </xdr:from>
    <xdr:to>
      <xdr:col>24</xdr:col>
      <xdr:colOff>114300</xdr:colOff>
      <xdr:row>78</xdr:row>
      <xdr:rowOff>12224</xdr:rowOff>
    </xdr:to>
    <xdr:sp macro="" textlink="">
      <xdr:nvSpPr>
        <xdr:cNvPr id="181" name="フローチャート: 判断 180"/>
        <xdr:cNvSpPr/>
      </xdr:nvSpPr>
      <xdr:spPr>
        <a:xfrm>
          <a:off x="4584700" y="1328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55052</xdr:rowOff>
    </xdr:from>
    <xdr:to>
      <xdr:col>19</xdr:col>
      <xdr:colOff>177800</xdr:colOff>
      <xdr:row>77</xdr:row>
      <xdr:rowOff>114292</xdr:rowOff>
    </xdr:to>
    <xdr:cxnSp macro="">
      <xdr:nvCxnSpPr>
        <xdr:cNvPr id="182" name="直線コネクタ 181"/>
        <xdr:cNvCxnSpPr/>
      </xdr:nvCxnSpPr>
      <xdr:spPr>
        <a:xfrm flipV="1">
          <a:off x="2908300" y="13256702"/>
          <a:ext cx="889000" cy="5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86091</xdr:rowOff>
    </xdr:from>
    <xdr:to>
      <xdr:col>20</xdr:col>
      <xdr:colOff>38100</xdr:colOff>
      <xdr:row>78</xdr:row>
      <xdr:rowOff>16241</xdr:rowOff>
    </xdr:to>
    <xdr:sp macro="" textlink="">
      <xdr:nvSpPr>
        <xdr:cNvPr id="183" name="フローチャート: 判断 182"/>
        <xdr:cNvSpPr/>
      </xdr:nvSpPr>
      <xdr:spPr>
        <a:xfrm>
          <a:off x="37465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7368</xdr:rowOff>
    </xdr:from>
    <xdr:ext cx="469744" cy="259045"/>
    <xdr:sp macro="" textlink="">
      <xdr:nvSpPr>
        <xdr:cNvPr id="184" name="テキスト ボックス 183"/>
        <xdr:cNvSpPr txBox="1"/>
      </xdr:nvSpPr>
      <xdr:spPr>
        <a:xfrm>
          <a:off x="3562428" y="1338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99957</xdr:rowOff>
    </xdr:from>
    <xdr:to>
      <xdr:col>15</xdr:col>
      <xdr:colOff>50800</xdr:colOff>
      <xdr:row>77</xdr:row>
      <xdr:rowOff>114292</xdr:rowOff>
    </xdr:to>
    <xdr:cxnSp macro="">
      <xdr:nvCxnSpPr>
        <xdr:cNvPr id="185" name="直線コネクタ 184"/>
        <xdr:cNvCxnSpPr/>
      </xdr:nvCxnSpPr>
      <xdr:spPr>
        <a:xfrm>
          <a:off x="2019300" y="13301607"/>
          <a:ext cx="889000" cy="1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127436</xdr:rowOff>
    </xdr:from>
    <xdr:to>
      <xdr:col>15</xdr:col>
      <xdr:colOff>101600</xdr:colOff>
      <xdr:row>78</xdr:row>
      <xdr:rowOff>57586</xdr:rowOff>
    </xdr:to>
    <xdr:sp macro="" textlink="">
      <xdr:nvSpPr>
        <xdr:cNvPr id="186" name="フローチャート: 判断 185"/>
        <xdr:cNvSpPr/>
      </xdr:nvSpPr>
      <xdr:spPr>
        <a:xfrm>
          <a:off x="2857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48713</xdr:rowOff>
    </xdr:from>
    <xdr:ext cx="469744" cy="259045"/>
    <xdr:sp macro="" textlink="">
      <xdr:nvSpPr>
        <xdr:cNvPr id="187" name="テキスト ボックス 186"/>
        <xdr:cNvSpPr txBox="1"/>
      </xdr:nvSpPr>
      <xdr:spPr>
        <a:xfrm>
          <a:off x="2673428" y="1342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99957</xdr:rowOff>
    </xdr:from>
    <xdr:to>
      <xdr:col>10</xdr:col>
      <xdr:colOff>114300</xdr:colOff>
      <xdr:row>77</xdr:row>
      <xdr:rowOff>107500</xdr:rowOff>
    </xdr:to>
    <xdr:cxnSp macro="">
      <xdr:nvCxnSpPr>
        <xdr:cNvPr id="188" name="直線コネクタ 187"/>
        <xdr:cNvCxnSpPr/>
      </xdr:nvCxnSpPr>
      <xdr:spPr>
        <a:xfrm flipV="1">
          <a:off x="1130300" y="13301607"/>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137331</xdr:rowOff>
    </xdr:from>
    <xdr:to>
      <xdr:col>10</xdr:col>
      <xdr:colOff>165100</xdr:colOff>
      <xdr:row>78</xdr:row>
      <xdr:rowOff>67481</xdr:rowOff>
    </xdr:to>
    <xdr:sp macro="" textlink="">
      <xdr:nvSpPr>
        <xdr:cNvPr id="189" name="フローチャート: 判断 188"/>
        <xdr:cNvSpPr/>
      </xdr:nvSpPr>
      <xdr:spPr>
        <a:xfrm>
          <a:off x="1968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58608</xdr:rowOff>
    </xdr:from>
    <xdr:ext cx="469744" cy="259045"/>
    <xdr:sp macro="" textlink="">
      <xdr:nvSpPr>
        <xdr:cNvPr id="190" name="テキスト ボックス 189"/>
        <xdr:cNvSpPr txBox="1"/>
      </xdr:nvSpPr>
      <xdr:spPr>
        <a:xfrm>
          <a:off x="1784428" y="13431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156239</xdr:rowOff>
    </xdr:from>
    <xdr:to>
      <xdr:col>6</xdr:col>
      <xdr:colOff>38100</xdr:colOff>
      <xdr:row>78</xdr:row>
      <xdr:rowOff>86389</xdr:rowOff>
    </xdr:to>
    <xdr:sp macro="" textlink="">
      <xdr:nvSpPr>
        <xdr:cNvPr id="191" name="フローチャート: 判断 190"/>
        <xdr:cNvSpPr/>
      </xdr:nvSpPr>
      <xdr:spPr>
        <a:xfrm>
          <a:off x="1079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77516</xdr:rowOff>
    </xdr:from>
    <xdr:ext cx="469744" cy="259045"/>
    <xdr:sp macro="" textlink="">
      <xdr:nvSpPr>
        <xdr:cNvPr id="192" name="テキスト ボックス 191"/>
        <xdr:cNvSpPr txBox="1"/>
      </xdr:nvSpPr>
      <xdr:spPr>
        <a:xfrm>
          <a:off x="895428" y="1345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33840</xdr:rowOff>
    </xdr:from>
    <xdr:to>
      <xdr:col>24</xdr:col>
      <xdr:colOff>114300</xdr:colOff>
      <xdr:row>77</xdr:row>
      <xdr:rowOff>135440</xdr:rowOff>
    </xdr:to>
    <xdr:sp macro="" textlink="">
      <xdr:nvSpPr>
        <xdr:cNvPr id="198" name="楕円 197"/>
        <xdr:cNvSpPr/>
      </xdr:nvSpPr>
      <xdr:spPr>
        <a:xfrm>
          <a:off x="4584700" y="1323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56717</xdr:rowOff>
    </xdr:from>
    <xdr:ext cx="534377" cy="259045"/>
    <xdr:sp macro="" textlink="">
      <xdr:nvSpPr>
        <xdr:cNvPr id="199" name="維持補修費該当値テキスト"/>
        <xdr:cNvSpPr txBox="1"/>
      </xdr:nvSpPr>
      <xdr:spPr>
        <a:xfrm>
          <a:off x="4686300" y="1308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4252</xdr:rowOff>
    </xdr:from>
    <xdr:to>
      <xdr:col>20</xdr:col>
      <xdr:colOff>38100</xdr:colOff>
      <xdr:row>77</xdr:row>
      <xdr:rowOff>105852</xdr:rowOff>
    </xdr:to>
    <xdr:sp macro="" textlink="">
      <xdr:nvSpPr>
        <xdr:cNvPr id="200" name="楕円 199"/>
        <xdr:cNvSpPr/>
      </xdr:nvSpPr>
      <xdr:spPr>
        <a:xfrm>
          <a:off x="3746500" y="1320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122379</xdr:rowOff>
    </xdr:from>
    <xdr:ext cx="534377" cy="259045"/>
    <xdr:sp macro="" textlink="">
      <xdr:nvSpPr>
        <xdr:cNvPr id="201" name="テキスト ボックス 200"/>
        <xdr:cNvSpPr txBox="1"/>
      </xdr:nvSpPr>
      <xdr:spPr>
        <a:xfrm>
          <a:off x="3530111" y="1298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63492</xdr:rowOff>
    </xdr:from>
    <xdr:to>
      <xdr:col>15</xdr:col>
      <xdr:colOff>101600</xdr:colOff>
      <xdr:row>77</xdr:row>
      <xdr:rowOff>165092</xdr:rowOff>
    </xdr:to>
    <xdr:sp macro="" textlink="">
      <xdr:nvSpPr>
        <xdr:cNvPr id="202" name="楕円 201"/>
        <xdr:cNvSpPr/>
      </xdr:nvSpPr>
      <xdr:spPr>
        <a:xfrm>
          <a:off x="2857500" y="1326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10169</xdr:rowOff>
    </xdr:from>
    <xdr:ext cx="534377" cy="259045"/>
    <xdr:sp macro="" textlink="">
      <xdr:nvSpPr>
        <xdr:cNvPr id="203" name="テキスト ボックス 202"/>
        <xdr:cNvSpPr txBox="1"/>
      </xdr:nvSpPr>
      <xdr:spPr>
        <a:xfrm>
          <a:off x="2641111" y="1304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49157</xdr:rowOff>
    </xdr:from>
    <xdr:to>
      <xdr:col>10</xdr:col>
      <xdr:colOff>165100</xdr:colOff>
      <xdr:row>77</xdr:row>
      <xdr:rowOff>150757</xdr:rowOff>
    </xdr:to>
    <xdr:sp macro="" textlink="">
      <xdr:nvSpPr>
        <xdr:cNvPr id="204" name="楕円 203"/>
        <xdr:cNvSpPr/>
      </xdr:nvSpPr>
      <xdr:spPr>
        <a:xfrm>
          <a:off x="1968500" y="1325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167284</xdr:rowOff>
    </xdr:from>
    <xdr:ext cx="534377" cy="259045"/>
    <xdr:sp macro="" textlink="">
      <xdr:nvSpPr>
        <xdr:cNvPr id="205" name="テキスト ボックス 204"/>
        <xdr:cNvSpPr txBox="1"/>
      </xdr:nvSpPr>
      <xdr:spPr>
        <a:xfrm>
          <a:off x="1752111" y="1302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56700</xdr:rowOff>
    </xdr:from>
    <xdr:to>
      <xdr:col>6</xdr:col>
      <xdr:colOff>38100</xdr:colOff>
      <xdr:row>77</xdr:row>
      <xdr:rowOff>158300</xdr:rowOff>
    </xdr:to>
    <xdr:sp macro="" textlink="">
      <xdr:nvSpPr>
        <xdr:cNvPr id="206" name="楕円 205"/>
        <xdr:cNvSpPr/>
      </xdr:nvSpPr>
      <xdr:spPr>
        <a:xfrm>
          <a:off x="1079500" y="132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3377</xdr:rowOff>
    </xdr:from>
    <xdr:ext cx="534377" cy="259045"/>
    <xdr:sp macro="" textlink="">
      <xdr:nvSpPr>
        <xdr:cNvPr id="207" name="テキスト ボックス 206"/>
        <xdr:cNvSpPr txBox="1"/>
      </xdr:nvSpPr>
      <xdr:spPr>
        <a:xfrm>
          <a:off x="863111" y="1303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108513</xdr:rowOff>
    </xdr:from>
    <xdr:to>
      <xdr:col>24</xdr:col>
      <xdr:colOff>62865</xdr:colOff>
      <xdr:row>99</xdr:row>
      <xdr:rowOff>167458</xdr:rowOff>
    </xdr:to>
    <xdr:cxnSp macro="">
      <xdr:nvCxnSpPr>
        <xdr:cNvPr id="234" name="直線コネクタ 233"/>
        <xdr:cNvCxnSpPr/>
      </xdr:nvCxnSpPr>
      <xdr:spPr>
        <a:xfrm flipV="1">
          <a:off x="4633595" y="15710463"/>
          <a:ext cx="1270" cy="143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171285</xdr:rowOff>
    </xdr:from>
    <xdr:ext cx="534377" cy="259045"/>
    <xdr:sp macro="" textlink="">
      <xdr:nvSpPr>
        <xdr:cNvPr id="235" name="扶助費最小値テキスト"/>
        <xdr:cNvSpPr txBox="1"/>
      </xdr:nvSpPr>
      <xdr:spPr>
        <a:xfrm>
          <a:off x="4686300" y="1714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167458</xdr:rowOff>
    </xdr:from>
    <xdr:to>
      <xdr:col>24</xdr:col>
      <xdr:colOff>152400</xdr:colOff>
      <xdr:row>99</xdr:row>
      <xdr:rowOff>167458</xdr:rowOff>
    </xdr:to>
    <xdr:cxnSp macro="">
      <xdr:nvCxnSpPr>
        <xdr:cNvPr id="236" name="直線コネクタ 235"/>
        <xdr:cNvCxnSpPr/>
      </xdr:nvCxnSpPr>
      <xdr:spPr>
        <a:xfrm>
          <a:off x="4546600" y="171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55190</xdr:rowOff>
    </xdr:from>
    <xdr:ext cx="599010" cy="259045"/>
    <xdr:sp macro="" textlink="">
      <xdr:nvSpPr>
        <xdr:cNvPr id="237" name="扶助費最大値テキスト"/>
        <xdr:cNvSpPr txBox="1"/>
      </xdr:nvSpPr>
      <xdr:spPr>
        <a:xfrm>
          <a:off x="4686300" y="15485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108513</xdr:rowOff>
    </xdr:from>
    <xdr:to>
      <xdr:col>24</xdr:col>
      <xdr:colOff>152400</xdr:colOff>
      <xdr:row>91</xdr:row>
      <xdr:rowOff>108513</xdr:rowOff>
    </xdr:to>
    <xdr:cxnSp macro="">
      <xdr:nvCxnSpPr>
        <xdr:cNvPr id="238" name="直線コネクタ 237"/>
        <xdr:cNvCxnSpPr/>
      </xdr:nvCxnSpPr>
      <xdr:spPr>
        <a:xfrm>
          <a:off x="4546600" y="1571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6051</xdr:rowOff>
    </xdr:from>
    <xdr:to>
      <xdr:col>24</xdr:col>
      <xdr:colOff>63500</xdr:colOff>
      <xdr:row>97</xdr:row>
      <xdr:rowOff>106373</xdr:rowOff>
    </xdr:to>
    <xdr:cxnSp macro="">
      <xdr:nvCxnSpPr>
        <xdr:cNvPr id="239" name="直線コネクタ 238"/>
        <xdr:cNvCxnSpPr/>
      </xdr:nvCxnSpPr>
      <xdr:spPr>
        <a:xfrm>
          <a:off x="3797300" y="16636701"/>
          <a:ext cx="838200" cy="10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130718</xdr:rowOff>
    </xdr:from>
    <xdr:ext cx="534377" cy="259045"/>
    <xdr:sp macro="" textlink="">
      <xdr:nvSpPr>
        <xdr:cNvPr id="240" name="扶助費平均値テキスト"/>
        <xdr:cNvSpPr txBox="1"/>
      </xdr:nvSpPr>
      <xdr:spPr>
        <a:xfrm>
          <a:off x="4686300" y="16418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107841</xdr:rowOff>
    </xdr:from>
    <xdr:to>
      <xdr:col>24</xdr:col>
      <xdr:colOff>114300</xdr:colOff>
      <xdr:row>97</xdr:row>
      <xdr:rowOff>37991</xdr:rowOff>
    </xdr:to>
    <xdr:sp macro="" textlink="">
      <xdr:nvSpPr>
        <xdr:cNvPr id="241" name="フローチャート: 判断 240"/>
        <xdr:cNvSpPr/>
      </xdr:nvSpPr>
      <xdr:spPr>
        <a:xfrm>
          <a:off x="4584700" y="16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6051</xdr:rowOff>
    </xdr:from>
    <xdr:to>
      <xdr:col>19</xdr:col>
      <xdr:colOff>177800</xdr:colOff>
      <xdr:row>97</xdr:row>
      <xdr:rowOff>109133</xdr:rowOff>
    </xdr:to>
    <xdr:cxnSp macro="">
      <xdr:nvCxnSpPr>
        <xdr:cNvPr id="242" name="直線コネクタ 241"/>
        <xdr:cNvCxnSpPr/>
      </xdr:nvCxnSpPr>
      <xdr:spPr>
        <a:xfrm flipV="1">
          <a:off x="2908300" y="16636701"/>
          <a:ext cx="889000" cy="10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120952</xdr:rowOff>
    </xdr:from>
    <xdr:to>
      <xdr:col>20</xdr:col>
      <xdr:colOff>38100</xdr:colOff>
      <xdr:row>97</xdr:row>
      <xdr:rowOff>51102</xdr:rowOff>
    </xdr:to>
    <xdr:sp macro="" textlink="">
      <xdr:nvSpPr>
        <xdr:cNvPr id="243" name="フローチャート: 判断 242"/>
        <xdr:cNvSpPr/>
      </xdr:nvSpPr>
      <xdr:spPr>
        <a:xfrm>
          <a:off x="3746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67629</xdr:rowOff>
    </xdr:from>
    <xdr:ext cx="534377" cy="259045"/>
    <xdr:sp macro="" textlink="">
      <xdr:nvSpPr>
        <xdr:cNvPr id="244" name="テキスト ボックス 243"/>
        <xdr:cNvSpPr txBox="1"/>
      </xdr:nvSpPr>
      <xdr:spPr>
        <a:xfrm>
          <a:off x="3530111" y="1635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86469</xdr:rowOff>
    </xdr:from>
    <xdr:to>
      <xdr:col>15</xdr:col>
      <xdr:colOff>50800</xdr:colOff>
      <xdr:row>97</xdr:row>
      <xdr:rowOff>109133</xdr:rowOff>
    </xdr:to>
    <xdr:cxnSp macro="">
      <xdr:nvCxnSpPr>
        <xdr:cNvPr id="245" name="直線コネクタ 244"/>
        <xdr:cNvCxnSpPr/>
      </xdr:nvCxnSpPr>
      <xdr:spPr>
        <a:xfrm>
          <a:off x="2019300" y="16545669"/>
          <a:ext cx="889000" cy="19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56390</xdr:rowOff>
    </xdr:from>
    <xdr:to>
      <xdr:col>15</xdr:col>
      <xdr:colOff>101600</xdr:colOff>
      <xdr:row>97</xdr:row>
      <xdr:rowOff>157990</xdr:rowOff>
    </xdr:to>
    <xdr:sp macro="" textlink="">
      <xdr:nvSpPr>
        <xdr:cNvPr id="246" name="フローチャート: 判断 245"/>
        <xdr:cNvSpPr/>
      </xdr:nvSpPr>
      <xdr:spPr>
        <a:xfrm>
          <a:off x="2857500" y="166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3067</xdr:rowOff>
    </xdr:from>
    <xdr:ext cx="534377" cy="259045"/>
    <xdr:sp macro="" textlink="">
      <xdr:nvSpPr>
        <xdr:cNvPr id="247" name="テキスト ボックス 246"/>
        <xdr:cNvSpPr txBox="1"/>
      </xdr:nvSpPr>
      <xdr:spPr>
        <a:xfrm>
          <a:off x="2641111" y="1646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114407</xdr:rowOff>
    </xdr:from>
    <xdr:to>
      <xdr:col>10</xdr:col>
      <xdr:colOff>114300</xdr:colOff>
      <xdr:row>96</xdr:row>
      <xdr:rowOff>86469</xdr:rowOff>
    </xdr:to>
    <xdr:cxnSp macro="">
      <xdr:nvCxnSpPr>
        <xdr:cNvPr id="248" name="直線コネクタ 247"/>
        <xdr:cNvCxnSpPr/>
      </xdr:nvCxnSpPr>
      <xdr:spPr>
        <a:xfrm>
          <a:off x="1130300" y="15544907"/>
          <a:ext cx="889000" cy="100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100233</xdr:rowOff>
    </xdr:from>
    <xdr:to>
      <xdr:col>10</xdr:col>
      <xdr:colOff>165100</xdr:colOff>
      <xdr:row>98</xdr:row>
      <xdr:rowOff>30383</xdr:rowOff>
    </xdr:to>
    <xdr:sp macro="" textlink="">
      <xdr:nvSpPr>
        <xdr:cNvPr id="249" name="フローチャート: 判断 248"/>
        <xdr:cNvSpPr/>
      </xdr:nvSpPr>
      <xdr:spPr>
        <a:xfrm>
          <a:off x="1968500" y="1673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21510</xdr:rowOff>
    </xdr:from>
    <xdr:ext cx="534377" cy="259045"/>
    <xdr:sp macro="" textlink="">
      <xdr:nvSpPr>
        <xdr:cNvPr id="250" name="テキスト ボックス 249"/>
        <xdr:cNvSpPr txBox="1"/>
      </xdr:nvSpPr>
      <xdr:spPr>
        <a:xfrm>
          <a:off x="1752111" y="1682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1248</xdr:rowOff>
    </xdr:from>
    <xdr:to>
      <xdr:col>6</xdr:col>
      <xdr:colOff>38100</xdr:colOff>
      <xdr:row>98</xdr:row>
      <xdr:rowOff>102848</xdr:rowOff>
    </xdr:to>
    <xdr:sp macro="" textlink="">
      <xdr:nvSpPr>
        <xdr:cNvPr id="251" name="フローチャート: 判断 250"/>
        <xdr:cNvSpPr/>
      </xdr:nvSpPr>
      <xdr:spPr>
        <a:xfrm>
          <a:off x="1079500" y="1680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93975</xdr:rowOff>
    </xdr:from>
    <xdr:ext cx="534377" cy="259045"/>
    <xdr:sp macro="" textlink="">
      <xdr:nvSpPr>
        <xdr:cNvPr id="252" name="テキスト ボックス 251"/>
        <xdr:cNvSpPr txBox="1"/>
      </xdr:nvSpPr>
      <xdr:spPr>
        <a:xfrm>
          <a:off x="863111" y="1689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55573</xdr:rowOff>
    </xdr:from>
    <xdr:to>
      <xdr:col>24</xdr:col>
      <xdr:colOff>114300</xdr:colOff>
      <xdr:row>97</xdr:row>
      <xdr:rowOff>157173</xdr:rowOff>
    </xdr:to>
    <xdr:sp macro="" textlink="">
      <xdr:nvSpPr>
        <xdr:cNvPr id="258" name="楕円 257"/>
        <xdr:cNvSpPr/>
      </xdr:nvSpPr>
      <xdr:spPr>
        <a:xfrm>
          <a:off x="4584700" y="1668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34000</xdr:rowOff>
    </xdr:from>
    <xdr:ext cx="534377" cy="259045"/>
    <xdr:sp macro="" textlink="">
      <xdr:nvSpPr>
        <xdr:cNvPr id="259" name="扶助費該当値テキスト"/>
        <xdr:cNvSpPr txBox="1"/>
      </xdr:nvSpPr>
      <xdr:spPr>
        <a:xfrm>
          <a:off x="4686300" y="166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126701</xdr:rowOff>
    </xdr:from>
    <xdr:to>
      <xdr:col>20</xdr:col>
      <xdr:colOff>38100</xdr:colOff>
      <xdr:row>97</xdr:row>
      <xdr:rowOff>56851</xdr:rowOff>
    </xdr:to>
    <xdr:sp macro="" textlink="">
      <xdr:nvSpPr>
        <xdr:cNvPr id="260" name="楕円 259"/>
        <xdr:cNvSpPr/>
      </xdr:nvSpPr>
      <xdr:spPr>
        <a:xfrm>
          <a:off x="3746500" y="1658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47978</xdr:rowOff>
    </xdr:from>
    <xdr:ext cx="534377" cy="259045"/>
    <xdr:sp macro="" textlink="">
      <xdr:nvSpPr>
        <xdr:cNvPr id="261" name="テキスト ボックス 260"/>
        <xdr:cNvSpPr txBox="1"/>
      </xdr:nvSpPr>
      <xdr:spPr>
        <a:xfrm>
          <a:off x="3530111" y="1667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58333</xdr:rowOff>
    </xdr:from>
    <xdr:to>
      <xdr:col>15</xdr:col>
      <xdr:colOff>101600</xdr:colOff>
      <xdr:row>97</xdr:row>
      <xdr:rowOff>159933</xdr:rowOff>
    </xdr:to>
    <xdr:sp macro="" textlink="">
      <xdr:nvSpPr>
        <xdr:cNvPr id="262" name="楕円 261"/>
        <xdr:cNvSpPr/>
      </xdr:nvSpPr>
      <xdr:spPr>
        <a:xfrm>
          <a:off x="2857500" y="1668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151060</xdr:rowOff>
    </xdr:from>
    <xdr:ext cx="534377" cy="259045"/>
    <xdr:sp macro="" textlink="">
      <xdr:nvSpPr>
        <xdr:cNvPr id="263" name="テキスト ボックス 262"/>
        <xdr:cNvSpPr txBox="1"/>
      </xdr:nvSpPr>
      <xdr:spPr>
        <a:xfrm>
          <a:off x="2641111" y="1678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35669</xdr:rowOff>
    </xdr:from>
    <xdr:to>
      <xdr:col>10</xdr:col>
      <xdr:colOff>165100</xdr:colOff>
      <xdr:row>96</xdr:row>
      <xdr:rowOff>137269</xdr:rowOff>
    </xdr:to>
    <xdr:sp macro="" textlink="">
      <xdr:nvSpPr>
        <xdr:cNvPr id="264" name="楕円 263"/>
        <xdr:cNvSpPr/>
      </xdr:nvSpPr>
      <xdr:spPr>
        <a:xfrm>
          <a:off x="1968500" y="1649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153796</xdr:rowOff>
    </xdr:from>
    <xdr:ext cx="534377" cy="259045"/>
    <xdr:sp macro="" textlink="">
      <xdr:nvSpPr>
        <xdr:cNvPr id="265" name="テキスト ボックス 264"/>
        <xdr:cNvSpPr txBox="1"/>
      </xdr:nvSpPr>
      <xdr:spPr>
        <a:xfrm>
          <a:off x="1752111" y="1627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63607</xdr:rowOff>
    </xdr:from>
    <xdr:to>
      <xdr:col>6</xdr:col>
      <xdr:colOff>38100</xdr:colOff>
      <xdr:row>90</xdr:row>
      <xdr:rowOff>165207</xdr:rowOff>
    </xdr:to>
    <xdr:sp macro="" textlink="">
      <xdr:nvSpPr>
        <xdr:cNvPr id="266" name="楕円 265"/>
        <xdr:cNvSpPr/>
      </xdr:nvSpPr>
      <xdr:spPr>
        <a:xfrm>
          <a:off x="1079500" y="1549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89</xdr:row>
      <xdr:rowOff>10284</xdr:rowOff>
    </xdr:from>
    <xdr:ext cx="599010" cy="259045"/>
    <xdr:sp macro="" textlink="">
      <xdr:nvSpPr>
        <xdr:cNvPr id="267" name="テキスト ボックス 266"/>
        <xdr:cNvSpPr txBox="1"/>
      </xdr:nvSpPr>
      <xdr:spPr>
        <a:xfrm>
          <a:off x="830795" y="15269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81" name="テキスト ボックス 280"/>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3" name="テキスト ボックス 282"/>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45873</xdr:rowOff>
    </xdr:from>
    <xdr:to>
      <xdr:col>54</xdr:col>
      <xdr:colOff>189865</xdr:colOff>
      <xdr:row>38</xdr:row>
      <xdr:rowOff>158739</xdr:rowOff>
    </xdr:to>
    <xdr:cxnSp macro="">
      <xdr:nvCxnSpPr>
        <xdr:cNvPr id="293" name="直線コネクタ 292"/>
        <xdr:cNvCxnSpPr/>
      </xdr:nvCxnSpPr>
      <xdr:spPr>
        <a:xfrm flipV="1">
          <a:off x="10475595" y="5189373"/>
          <a:ext cx="1270" cy="1484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162566</xdr:rowOff>
    </xdr:from>
    <xdr:ext cx="534377" cy="259045"/>
    <xdr:sp macro="" textlink="">
      <xdr:nvSpPr>
        <xdr:cNvPr id="294" name="補助費等最小値テキスト"/>
        <xdr:cNvSpPr txBox="1"/>
      </xdr:nvSpPr>
      <xdr:spPr>
        <a:xfrm>
          <a:off x="10528300" y="667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158739</xdr:rowOff>
    </xdr:from>
    <xdr:to>
      <xdr:col>55</xdr:col>
      <xdr:colOff>88900</xdr:colOff>
      <xdr:row>38</xdr:row>
      <xdr:rowOff>158739</xdr:rowOff>
    </xdr:to>
    <xdr:cxnSp macro="">
      <xdr:nvCxnSpPr>
        <xdr:cNvPr id="295" name="直線コネクタ 294"/>
        <xdr:cNvCxnSpPr/>
      </xdr:nvCxnSpPr>
      <xdr:spPr>
        <a:xfrm>
          <a:off x="10388600" y="6673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164000</xdr:rowOff>
    </xdr:from>
    <xdr:ext cx="599010" cy="259045"/>
    <xdr:sp macro="" textlink="">
      <xdr:nvSpPr>
        <xdr:cNvPr id="296" name="補助費等最大値テキスト"/>
        <xdr:cNvSpPr txBox="1"/>
      </xdr:nvSpPr>
      <xdr:spPr>
        <a:xfrm>
          <a:off x="10528300" y="496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45873</xdr:rowOff>
    </xdr:from>
    <xdr:to>
      <xdr:col>55</xdr:col>
      <xdr:colOff>88900</xdr:colOff>
      <xdr:row>30</xdr:row>
      <xdr:rowOff>45873</xdr:rowOff>
    </xdr:to>
    <xdr:cxnSp macro="">
      <xdr:nvCxnSpPr>
        <xdr:cNvPr id="297" name="直線コネクタ 296"/>
        <xdr:cNvCxnSpPr/>
      </xdr:nvCxnSpPr>
      <xdr:spPr>
        <a:xfrm>
          <a:off x="10388600" y="5189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162975</xdr:rowOff>
    </xdr:from>
    <xdr:to>
      <xdr:col>55</xdr:col>
      <xdr:colOff>0</xdr:colOff>
      <xdr:row>38</xdr:row>
      <xdr:rowOff>4359</xdr:rowOff>
    </xdr:to>
    <xdr:cxnSp macro="">
      <xdr:nvCxnSpPr>
        <xdr:cNvPr id="298" name="直線コネクタ 297"/>
        <xdr:cNvCxnSpPr/>
      </xdr:nvCxnSpPr>
      <xdr:spPr>
        <a:xfrm flipV="1">
          <a:off x="9639300" y="6506625"/>
          <a:ext cx="838200" cy="1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34190</xdr:rowOff>
    </xdr:from>
    <xdr:ext cx="599010" cy="259045"/>
    <xdr:sp macro="" textlink="">
      <xdr:nvSpPr>
        <xdr:cNvPr id="299" name="補助費等平均値テキスト"/>
        <xdr:cNvSpPr txBox="1"/>
      </xdr:nvSpPr>
      <xdr:spPr>
        <a:xfrm>
          <a:off x="10528300" y="6206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11313</xdr:rowOff>
    </xdr:from>
    <xdr:to>
      <xdr:col>55</xdr:col>
      <xdr:colOff>50800</xdr:colOff>
      <xdr:row>37</xdr:row>
      <xdr:rowOff>112913</xdr:rowOff>
    </xdr:to>
    <xdr:sp macro="" textlink="">
      <xdr:nvSpPr>
        <xdr:cNvPr id="300" name="フローチャート: 判断 299"/>
        <xdr:cNvSpPr/>
      </xdr:nvSpPr>
      <xdr:spPr>
        <a:xfrm>
          <a:off x="10426700" y="63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129246</xdr:rowOff>
    </xdr:from>
    <xdr:to>
      <xdr:col>50</xdr:col>
      <xdr:colOff>114300</xdr:colOff>
      <xdr:row>38</xdr:row>
      <xdr:rowOff>4359</xdr:rowOff>
    </xdr:to>
    <xdr:cxnSp macro="">
      <xdr:nvCxnSpPr>
        <xdr:cNvPr id="301" name="直線コネクタ 300"/>
        <xdr:cNvCxnSpPr/>
      </xdr:nvCxnSpPr>
      <xdr:spPr>
        <a:xfrm>
          <a:off x="8750300" y="6472896"/>
          <a:ext cx="889000" cy="4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31407</xdr:rowOff>
    </xdr:from>
    <xdr:to>
      <xdr:col>50</xdr:col>
      <xdr:colOff>165100</xdr:colOff>
      <xdr:row>37</xdr:row>
      <xdr:rowOff>133007</xdr:rowOff>
    </xdr:to>
    <xdr:sp macro="" textlink="">
      <xdr:nvSpPr>
        <xdr:cNvPr id="302" name="フローチャート: 判断 301"/>
        <xdr:cNvSpPr/>
      </xdr:nvSpPr>
      <xdr:spPr>
        <a:xfrm>
          <a:off x="9588500" y="637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149534</xdr:rowOff>
    </xdr:from>
    <xdr:ext cx="599010" cy="259045"/>
    <xdr:sp macro="" textlink="">
      <xdr:nvSpPr>
        <xdr:cNvPr id="303" name="テキスト ボックス 302"/>
        <xdr:cNvSpPr txBox="1"/>
      </xdr:nvSpPr>
      <xdr:spPr>
        <a:xfrm>
          <a:off x="9339795" y="615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129246</xdr:rowOff>
    </xdr:from>
    <xdr:to>
      <xdr:col>45</xdr:col>
      <xdr:colOff>177800</xdr:colOff>
      <xdr:row>38</xdr:row>
      <xdr:rowOff>1394</xdr:rowOff>
    </xdr:to>
    <xdr:cxnSp macro="">
      <xdr:nvCxnSpPr>
        <xdr:cNvPr id="304" name="直線コネクタ 303"/>
        <xdr:cNvCxnSpPr/>
      </xdr:nvCxnSpPr>
      <xdr:spPr>
        <a:xfrm flipV="1">
          <a:off x="7861300" y="6472896"/>
          <a:ext cx="889000" cy="4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51815</xdr:rowOff>
    </xdr:from>
    <xdr:to>
      <xdr:col>46</xdr:col>
      <xdr:colOff>38100</xdr:colOff>
      <xdr:row>37</xdr:row>
      <xdr:rowOff>153415</xdr:rowOff>
    </xdr:to>
    <xdr:sp macro="" textlink="">
      <xdr:nvSpPr>
        <xdr:cNvPr id="305" name="フローチャート: 判断 304"/>
        <xdr:cNvSpPr/>
      </xdr:nvSpPr>
      <xdr:spPr>
        <a:xfrm>
          <a:off x="8699500" y="639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169942</xdr:rowOff>
    </xdr:from>
    <xdr:ext cx="599010" cy="259045"/>
    <xdr:sp macro="" textlink="">
      <xdr:nvSpPr>
        <xdr:cNvPr id="306" name="テキスト ボックス 305"/>
        <xdr:cNvSpPr txBox="1"/>
      </xdr:nvSpPr>
      <xdr:spPr>
        <a:xfrm>
          <a:off x="8450795" y="617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1394</xdr:rowOff>
    </xdr:from>
    <xdr:to>
      <xdr:col>41</xdr:col>
      <xdr:colOff>50800</xdr:colOff>
      <xdr:row>38</xdr:row>
      <xdr:rowOff>56156</xdr:rowOff>
    </xdr:to>
    <xdr:cxnSp macro="">
      <xdr:nvCxnSpPr>
        <xdr:cNvPr id="307" name="直線コネクタ 306"/>
        <xdr:cNvCxnSpPr/>
      </xdr:nvCxnSpPr>
      <xdr:spPr>
        <a:xfrm flipV="1">
          <a:off x="6972300" y="6516494"/>
          <a:ext cx="889000" cy="5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93299</xdr:rowOff>
    </xdr:from>
    <xdr:to>
      <xdr:col>41</xdr:col>
      <xdr:colOff>101600</xdr:colOff>
      <xdr:row>38</xdr:row>
      <xdr:rowOff>23449</xdr:rowOff>
    </xdr:to>
    <xdr:sp macro="" textlink="">
      <xdr:nvSpPr>
        <xdr:cNvPr id="308" name="フローチャート: 判断 307"/>
        <xdr:cNvSpPr/>
      </xdr:nvSpPr>
      <xdr:spPr>
        <a:xfrm>
          <a:off x="7810500" y="643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39976</xdr:rowOff>
    </xdr:from>
    <xdr:ext cx="534377" cy="259045"/>
    <xdr:sp macro="" textlink="">
      <xdr:nvSpPr>
        <xdr:cNvPr id="309" name="テキスト ボックス 308"/>
        <xdr:cNvSpPr txBox="1"/>
      </xdr:nvSpPr>
      <xdr:spPr>
        <a:xfrm>
          <a:off x="7594111" y="621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111159</xdr:rowOff>
    </xdr:from>
    <xdr:to>
      <xdr:col>36</xdr:col>
      <xdr:colOff>165100</xdr:colOff>
      <xdr:row>38</xdr:row>
      <xdr:rowOff>41309</xdr:rowOff>
    </xdr:to>
    <xdr:sp macro="" textlink="">
      <xdr:nvSpPr>
        <xdr:cNvPr id="310" name="フローチャート: 判断 309"/>
        <xdr:cNvSpPr/>
      </xdr:nvSpPr>
      <xdr:spPr>
        <a:xfrm>
          <a:off x="6921500" y="645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57836</xdr:rowOff>
    </xdr:from>
    <xdr:ext cx="534377" cy="259045"/>
    <xdr:sp macro="" textlink="">
      <xdr:nvSpPr>
        <xdr:cNvPr id="311" name="テキスト ボックス 310"/>
        <xdr:cNvSpPr txBox="1"/>
      </xdr:nvSpPr>
      <xdr:spPr>
        <a:xfrm>
          <a:off x="6705111" y="623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112175</xdr:rowOff>
    </xdr:from>
    <xdr:to>
      <xdr:col>55</xdr:col>
      <xdr:colOff>50800</xdr:colOff>
      <xdr:row>38</xdr:row>
      <xdr:rowOff>42325</xdr:rowOff>
    </xdr:to>
    <xdr:sp macro="" textlink="">
      <xdr:nvSpPr>
        <xdr:cNvPr id="317" name="楕円 316"/>
        <xdr:cNvSpPr/>
      </xdr:nvSpPr>
      <xdr:spPr>
        <a:xfrm>
          <a:off x="10426700" y="64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90602</xdr:rowOff>
    </xdr:from>
    <xdr:ext cx="534377" cy="259045"/>
    <xdr:sp macro="" textlink="">
      <xdr:nvSpPr>
        <xdr:cNvPr id="318" name="補助費等該当値テキスト"/>
        <xdr:cNvSpPr txBox="1"/>
      </xdr:nvSpPr>
      <xdr:spPr>
        <a:xfrm>
          <a:off x="10528300" y="643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125009</xdr:rowOff>
    </xdr:from>
    <xdr:to>
      <xdr:col>50</xdr:col>
      <xdr:colOff>165100</xdr:colOff>
      <xdr:row>38</xdr:row>
      <xdr:rowOff>55159</xdr:rowOff>
    </xdr:to>
    <xdr:sp macro="" textlink="">
      <xdr:nvSpPr>
        <xdr:cNvPr id="319" name="楕円 318"/>
        <xdr:cNvSpPr/>
      </xdr:nvSpPr>
      <xdr:spPr>
        <a:xfrm>
          <a:off x="9588500" y="646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46286</xdr:rowOff>
    </xdr:from>
    <xdr:ext cx="534377" cy="259045"/>
    <xdr:sp macro="" textlink="">
      <xdr:nvSpPr>
        <xdr:cNvPr id="320" name="テキスト ボックス 319"/>
        <xdr:cNvSpPr txBox="1"/>
      </xdr:nvSpPr>
      <xdr:spPr>
        <a:xfrm>
          <a:off x="9372111" y="656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78446</xdr:rowOff>
    </xdr:from>
    <xdr:to>
      <xdr:col>46</xdr:col>
      <xdr:colOff>38100</xdr:colOff>
      <xdr:row>38</xdr:row>
      <xdr:rowOff>8596</xdr:rowOff>
    </xdr:to>
    <xdr:sp macro="" textlink="">
      <xdr:nvSpPr>
        <xdr:cNvPr id="321" name="楕円 320"/>
        <xdr:cNvSpPr/>
      </xdr:nvSpPr>
      <xdr:spPr>
        <a:xfrm>
          <a:off x="8699500" y="642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171173</xdr:rowOff>
    </xdr:from>
    <xdr:ext cx="534377" cy="259045"/>
    <xdr:sp macro="" textlink="">
      <xdr:nvSpPr>
        <xdr:cNvPr id="322" name="テキスト ボックス 321"/>
        <xdr:cNvSpPr txBox="1"/>
      </xdr:nvSpPr>
      <xdr:spPr>
        <a:xfrm>
          <a:off x="8483111" y="651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122044</xdr:rowOff>
    </xdr:from>
    <xdr:to>
      <xdr:col>41</xdr:col>
      <xdr:colOff>101600</xdr:colOff>
      <xdr:row>38</xdr:row>
      <xdr:rowOff>52194</xdr:rowOff>
    </xdr:to>
    <xdr:sp macro="" textlink="">
      <xdr:nvSpPr>
        <xdr:cNvPr id="323" name="楕円 322"/>
        <xdr:cNvSpPr/>
      </xdr:nvSpPr>
      <xdr:spPr>
        <a:xfrm>
          <a:off x="7810500" y="646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43321</xdr:rowOff>
    </xdr:from>
    <xdr:ext cx="534377" cy="259045"/>
    <xdr:sp macro="" textlink="">
      <xdr:nvSpPr>
        <xdr:cNvPr id="324" name="テキスト ボックス 323"/>
        <xdr:cNvSpPr txBox="1"/>
      </xdr:nvSpPr>
      <xdr:spPr>
        <a:xfrm>
          <a:off x="7594111" y="655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5356</xdr:rowOff>
    </xdr:from>
    <xdr:to>
      <xdr:col>36</xdr:col>
      <xdr:colOff>165100</xdr:colOff>
      <xdr:row>38</xdr:row>
      <xdr:rowOff>106956</xdr:rowOff>
    </xdr:to>
    <xdr:sp macro="" textlink="">
      <xdr:nvSpPr>
        <xdr:cNvPr id="325" name="楕円 324"/>
        <xdr:cNvSpPr/>
      </xdr:nvSpPr>
      <xdr:spPr>
        <a:xfrm>
          <a:off x="6921500" y="652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98083</xdr:rowOff>
    </xdr:from>
    <xdr:ext cx="534377" cy="259045"/>
    <xdr:sp macro="" textlink="">
      <xdr:nvSpPr>
        <xdr:cNvPr id="326" name="テキスト ボックス 325"/>
        <xdr:cNvSpPr txBox="1"/>
      </xdr:nvSpPr>
      <xdr:spPr>
        <a:xfrm>
          <a:off x="6705111" y="661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40" name="テキスト ボックス 33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2" name="テキスト ボックス 34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4" name="テキスト ボックス 34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8" name="テキスト ボックス 34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147794</xdr:rowOff>
    </xdr:from>
    <xdr:to>
      <xdr:col>54</xdr:col>
      <xdr:colOff>189865</xdr:colOff>
      <xdr:row>59</xdr:row>
      <xdr:rowOff>21794</xdr:rowOff>
    </xdr:to>
    <xdr:cxnSp macro="">
      <xdr:nvCxnSpPr>
        <xdr:cNvPr id="350" name="直線コネクタ 349"/>
        <xdr:cNvCxnSpPr/>
      </xdr:nvCxnSpPr>
      <xdr:spPr>
        <a:xfrm flipV="1">
          <a:off x="10475595" y="8891744"/>
          <a:ext cx="1270" cy="124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25621</xdr:rowOff>
    </xdr:from>
    <xdr:ext cx="534377" cy="259045"/>
    <xdr:sp macro="" textlink="">
      <xdr:nvSpPr>
        <xdr:cNvPr id="351" name="普通建設事業費最小値テキスト"/>
        <xdr:cNvSpPr txBox="1"/>
      </xdr:nvSpPr>
      <xdr:spPr>
        <a:xfrm>
          <a:off x="10528300" y="101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21794</xdr:rowOff>
    </xdr:from>
    <xdr:to>
      <xdr:col>55</xdr:col>
      <xdr:colOff>88900</xdr:colOff>
      <xdr:row>59</xdr:row>
      <xdr:rowOff>21794</xdr:rowOff>
    </xdr:to>
    <xdr:cxnSp macro="">
      <xdr:nvCxnSpPr>
        <xdr:cNvPr id="352" name="直線コネクタ 351"/>
        <xdr:cNvCxnSpPr/>
      </xdr:nvCxnSpPr>
      <xdr:spPr>
        <a:xfrm>
          <a:off x="10388600" y="1013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94471</xdr:rowOff>
    </xdr:from>
    <xdr:ext cx="599010" cy="259045"/>
    <xdr:sp macro="" textlink="">
      <xdr:nvSpPr>
        <xdr:cNvPr id="353" name="普通建設事業費最大値テキスト"/>
        <xdr:cNvSpPr txBox="1"/>
      </xdr:nvSpPr>
      <xdr:spPr>
        <a:xfrm>
          <a:off x="10528300" y="866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147794</xdr:rowOff>
    </xdr:from>
    <xdr:to>
      <xdr:col>55</xdr:col>
      <xdr:colOff>88900</xdr:colOff>
      <xdr:row>51</xdr:row>
      <xdr:rowOff>147794</xdr:rowOff>
    </xdr:to>
    <xdr:cxnSp macro="">
      <xdr:nvCxnSpPr>
        <xdr:cNvPr id="354" name="直線コネクタ 353"/>
        <xdr:cNvCxnSpPr/>
      </xdr:nvCxnSpPr>
      <xdr:spPr>
        <a:xfrm>
          <a:off x="10388600" y="889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131428</xdr:rowOff>
    </xdr:from>
    <xdr:to>
      <xdr:col>55</xdr:col>
      <xdr:colOff>0</xdr:colOff>
      <xdr:row>55</xdr:row>
      <xdr:rowOff>83849</xdr:rowOff>
    </xdr:to>
    <xdr:cxnSp macro="">
      <xdr:nvCxnSpPr>
        <xdr:cNvPr id="355" name="直線コネクタ 354"/>
        <xdr:cNvCxnSpPr/>
      </xdr:nvCxnSpPr>
      <xdr:spPr>
        <a:xfrm>
          <a:off x="9639300" y="9389728"/>
          <a:ext cx="838200" cy="12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93688</xdr:rowOff>
    </xdr:from>
    <xdr:ext cx="599010" cy="259045"/>
    <xdr:sp macro="" textlink="">
      <xdr:nvSpPr>
        <xdr:cNvPr id="356" name="普通建設事業費平均値テキスト"/>
        <xdr:cNvSpPr txBox="1"/>
      </xdr:nvSpPr>
      <xdr:spPr>
        <a:xfrm>
          <a:off x="10528300" y="9866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115261</xdr:rowOff>
    </xdr:from>
    <xdr:to>
      <xdr:col>55</xdr:col>
      <xdr:colOff>50800</xdr:colOff>
      <xdr:row>58</xdr:row>
      <xdr:rowOff>45411</xdr:rowOff>
    </xdr:to>
    <xdr:sp macro="" textlink="">
      <xdr:nvSpPr>
        <xdr:cNvPr id="357" name="フローチャート: 判断 356"/>
        <xdr:cNvSpPr/>
      </xdr:nvSpPr>
      <xdr:spPr>
        <a:xfrm>
          <a:off x="10426700" y="988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131428</xdr:rowOff>
    </xdr:from>
    <xdr:to>
      <xdr:col>50</xdr:col>
      <xdr:colOff>114300</xdr:colOff>
      <xdr:row>55</xdr:row>
      <xdr:rowOff>5767</xdr:rowOff>
    </xdr:to>
    <xdr:cxnSp macro="">
      <xdr:nvCxnSpPr>
        <xdr:cNvPr id="358" name="直線コネクタ 357"/>
        <xdr:cNvCxnSpPr/>
      </xdr:nvCxnSpPr>
      <xdr:spPr>
        <a:xfrm flipV="1">
          <a:off x="8750300" y="9389728"/>
          <a:ext cx="889000" cy="4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108175</xdr:rowOff>
    </xdr:from>
    <xdr:to>
      <xdr:col>50</xdr:col>
      <xdr:colOff>165100</xdr:colOff>
      <xdr:row>58</xdr:row>
      <xdr:rowOff>38325</xdr:rowOff>
    </xdr:to>
    <xdr:sp macro="" textlink="">
      <xdr:nvSpPr>
        <xdr:cNvPr id="359" name="フローチャート: 判断 358"/>
        <xdr:cNvSpPr/>
      </xdr:nvSpPr>
      <xdr:spPr>
        <a:xfrm>
          <a:off x="9588500" y="988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29452</xdr:rowOff>
    </xdr:from>
    <xdr:ext cx="599010" cy="259045"/>
    <xdr:sp macro="" textlink="">
      <xdr:nvSpPr>
        <xdr:cNvPr id="360" name="テキスト ボックス 359"/>
        <xdr:cNvSpPr txBox="1"/>
      </xdr:nvSpPr>
      <xdr:spPr>
        <a:xfrm>
          <a:off x="9339795" y="9973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5767</xdr:rowOff>
    </xdr:from>
    <xdr:to>
      <xdr:col>45</xdr:col>
      <xdr:colOff>177800</xdr:colOff>
      <xdr:row>56</xdr:row>
      <xdr:rowOff>6137</xdr:rowOff>
    </xdr:to>
    <xdr:cxnSp macro="">
      <xdr:nvCxnSpPr>
        <xdr:cNvPr id="361" name="直線コネクタ 360"/>
        <xdr:cNvCxnSpPr/>
      </xdr:nvCxnSpPr>
      <xdr:spPr>
        <a:xfrm flipV="1">
          <a:off x="7861300" y="9435517"/>
          <a:ext cx="889000" cy="17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127153</xdr:rowOff>
    </xdr:from>
    <xdr:to>
      <xdr:col>46</xdr:col>
      <xdr:colOff>38100</xdr:colOff>
      <xdr:row>58</xdr:row>
      <xdr:rowOff>57303</xdr:rowOff>
    </xdr:to>
    <xdr:sp macro="" textlink="">
      <xdr:nvSpPr>
        <xdr:cNvPr id="362" name="フローチャート: 判断 361"/>
        <xdr:cNvSpPr/>
      </xdr:nvSpPr>
      <xdr:spPr>
        <a:xfrm>
          <a:off x="8699500" y="989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48430</xdr:rowOff>
    </xdr:from>
    <xdr:ext cx="599010" cy="259045"/>
    <xdr:sp macro="" textlink="">
      <xdr:nvSpPr>
        <xdr:cNvPr id="363" name="テキスト ボックス 362"/>
        <xdr:cNvSpPr txBox="1"/>
      </xdr:nvSpPr>
      <xdr:spPr>
        <a:xfrm>
          <a:off x="8450795" y="999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24442</xdr:rowOff>
    </xdr:from>
    <xdr:to>
      <xdr:col>41</xdr:col>
      <xdr:colOff>50800</xdr:colOff>
      <xdr:row>56</xdr:row>
      <xdr:rowOff>6137</xdr:rowOff>
    </xdr:to>
    <xdr:cxnSp macro="">
      <xdr:nvCxnSpPr>
        <xdr:cNvPr id="364" name="直線コネクタ 363"/>
        <xdr:cNvCxnSpPr/>
      </xdr:nvCxnSpPr>
      <xdr:spPr>
        <a:xfrm>
          <a:off x="6972300" y="9282742"/>
          <a:ext cx="889000" cy="32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108550</xdr:rowOff>
    </xdr:from>
    <xdr:to>
      <xdr:col>41</xdr:col>
      <xdr:colOff>101600</xdr:colOff>
      <xdr:row>58</xdr:row>
      <xdr:rowOff>38700</xdr:rowOff>
    </xdr:to>
    <xdr:sp macro="" textlink="">
      <xdr:nvSpPr>
        <xdr:cNvPr id="365" name="フローチャート: 判断 364"/>
        <xdr:cNvSpPr/>
      </xdr:nvSpPr>
      <xdr:spPr>
        <a:xfrm>
          <a:off x="7810500" y="98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29827</xdr:rowOff>
    </xdr:from>
    <xdr:ext cx="599010" cy="259045"/>
    <xdr:sp macro="" textlink="">
      <xdr:nvSpPr>
        <xdr:cNvPr id="366" name="テキスト ボックス 365"/>
        <xdr:cNvSpPr txBox="1"/>
      </xdr:nvSpPr>
      <xdr:spPr>
        <a:xfrm>
          <a:off x="7561795" y="99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108571</xdr:rowOff>
    </xdr:from>
    <xdr:to>
      <xdr:col>36</xdr:col>
      <xdr:colOff>165100</xdr:colOff>
      <xdr:row>58</xdr:row>
      <xdr:rowOff>38721</xdr:rowOff>
    </xdr:to>
    <xdr:sp macro="" textlink="">
      <xdr:nvSpPr>
        <xdr:cNvPr id="367" name="フローチャート: 判断 366"/>
        <xdr:cNvSpPr/>
      </xdr:nvSpPr>
      <xdr:spPr>
        <a:xfrm>
          <a:off x="6921500" y="988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29848</xdr:rowOff>
    </xdr:from>
    <xdr:ext cx="599010" cy="259045"/>
    <xdr:sp macro="" textlink="">
      <xdr:nvSpPr>
        <xdr:cNvPr id="368" name="テキスト ボックス 367"/>
        <xdr:cNvSpPr txBox="1"/>
      </xdr:nvSpPr>
      <xdr:spPr>
        <a:xfrm>
          <a:off x="6672795" y="9973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33049</xdr:rowOff>
    </xdr:from>
    <xdr:to>
      <xdr:col>55</xdr:col>
      <xdr:colOff>50800</xdr:colOff>
      <xdr:row>55</xdr:row>
      <xdr:rowOff>134649</xdr:rowOff>
    </xdr:to>
    <xdr:sp macro="" textlink="">
      <xdr:nvSpPr>
        <xdr:cNvPr id="374" name="楕円 373"/>
        <xdr:cNvSpPr/>
      </xdr:nvSpPr>
      <xdr:spPr>
        <a:xfrm>
          <a:off x="10426700" y="946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55926</xdr:rowOff>
    </xdr:from>
    <xdr:ext cx="599010" cy="259045"/>
    <xdr:sp macro="" textlink="">
      <xdr:nvSpPr>
        <xdr:cNvPr id="375" name="普通建設事業費該当値テキスト"/>
        <xdr:cNvSpPr txBox="1"/>
      </xdr:nvSpPr>
      <xdr:spPr>
        <a:xfrm>
          <a:off x="10528300" y="9314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80628</xdr:rowOff>
    </xdr:from>
    <xdr:to>
      <xdr:col>50</xdr:col>
      <xdr:colOff>165100</xdr:colOff>
      <xdr:row>55</xdr:row>
      <xdr:rowOff>10778</xdr:rowOff>
    </xdr:to>
    <xdr:sp macro="" textlink="">
      <xdr:nvSpPr>
        <xdr:cNvPr id="376" name="楕円 375"/>
        <xdr:cNvSpPr/>
      </xdr:nvSpPr>
      <xdr:spPr>
        <a:xfrm>
          <a:off x="9588500" y="933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27305</xdr:rowOff>
    </xdr:from>
    <xdr:ext cx="599010" cy="259045"/>
    <xdr:sp macro="" textlink="">
      <xdr:nvSpPr>
        <xdr:cNvPr id="377" name="テキスト ボックス 376"/>
        <xdr:cNvSpPr txBox="1"/>
      </xdr:nvSpPr>
      <xdr:spPr>
        <a:xfrm>
          <a:off x="9339795" y="911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126417</xdr:rowOff>
    </xdr:from>
    <xdr:to>
      <xdr:col>46</xdr:col>
      <xdr:colOff>38100</xdr:colOff>
      <xdr:row>55</xdr:row>
      <xdr:rowOff>56567</xdr:rowOff>
    </xdr:to>
    <xdr:sp macro="" textlink="">
      <xdr:nvSpPr>
        <xdr:cNvPr id="378" name="楕円 377"/>
        <xdr:cNvSpPr/>
      </xdr:nvSpPr>
      <xdr:spPr>
        <a:xfrm>
          <a:off x="8699500" y="938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73094</xdr:rowOff>
    </xdr:from>
    <xdr:ext cx="599010" cy="259045"/>
    <xdr:sp macro="" textlink="">
      <xdr:nvSpPr>
        <xdr:cNvPr id="379" name="テキスト ボックス 378"/>
        <xdr:cNvSpPr txBox="1"/>
      </xdr:nvSpPr>
      <xdr:spPr>
        <a:xfrm>
          <a:off x="8450795" y="9159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126787</xdr:rowOff>
    </xdr:from>
    <xdr:to>
      <xdr:col>41</xdr:col>
      <xdr:colOff>101600</xdr:colOff>
      <xdr:row>56</xdr:row>
      <xdr:rowOff>56937</xdr:rowOff>
    </xdr:to>
    <xdr:sp macro="" textlink="">
      <xdr:nvSpPr>
        <xdr:cNvPr id="380" name="楕円 379"/>
        <xdr:cNvSpPr/>
      </xdr:nvSpPr>
      <xdr:spPr>
        <a:xfrm>
          <a:off x="7810500" y="955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73464</xdr:rowOff>
    </xdr:from>
    <xdr:ext cx="599010" cy="259045"/>
    <xdr:sp macro="" textlink="">
      <xdr:nvSpPr>
        <xdr:cNvPr id="381" name="テキスト ボックス 380"/>
        <xdr:cNvSpPr txBox="1"/>
      </xdr:nvSpPr>
      <xdr:spPr>
        <a:xfrm>
          <a:off x="7561795" y="9331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145092</xdr:rowOff>
    </xdr:from>
    <xdr:to>
      <xdr:col>36</xdr:col>
      <xdr:colOff>165100</xdr:colOff>
      <xdr:row>54</xdr:row>
      <xdr:rowOff>75242</xdr:rowOff>
    </xdr:to>
    <xdr:sp macro="" textlink="">
      <xdr:nvSpPr>
        <xdr:cNvPr id="382" name="楕円 381"/>
        <xdr:cNvSpPr/>
      </xdr:nvSpPr>
      <xdr:spPr>
        <a:xfrm>
          <a:off x="6921500" y="923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91769</xdr:rowOff>
    </xdr:from>
    <xdr:ext cx="599010" cy="259045"/>
    <xdr:sp macro="" textlink="">
      <xdr:nvSpPr>
        <xdr:cNvPr id="383" name="テキスト ボックス 382"/>
        <xdr:cNvSpPr txBox="1"/>
      </xdr:nvSpPr>
      <xdr:spPr>
        <a:xfrm>
          <a:off x="6672795" y="9007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7" name="テキスト ボックス 39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29374</xdr:rowOff>
    </xdr:from>
    <xdr:to>
      <xdr:col>54</xdr:col>
      <xdr:colOff>189865</xdr:colOff>
      <xdr:row>79</xdr:row>
      <xdr:rowOff>44450</xdr:rowOff>
    </xdr:to>
    <xdr:cxnSp macro="">
      <xdr:nvCxnSpPr>
        <xdr:cNvPr id="407" name="直線コネクタ 406"/>
        <xdr:cNvCxnSpPr/>
      </xdr:nvCxnSpPr>
      <xdr:spPr>
        <a:xfrm flipV="1">
          <a:off x="10475595" y="12030874"/>
          <a:ext cx="1270" cy="155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147501</xdr:rowOff>
    </xdr:from>
    <xdr:ext cx="599010" cy="259045"/>
    <xdr:sp macro="" textlink="">
      <xdr:nvSpPr>
        <xdr:cNvPr id="410" name="普通建設事業費 （ うち新規整備　）最大値テキスト"/>
        <xdr:cNvSpPr txBox="1"/>
      </xdr:nvSpPr>
      <xdr:spPr>
        <a:xfrm>
          <a:off x="10528300" y="11806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29374</xdr:rowOff>
    </xdr:from>
    <xdr:to>
      <xdr:col>55</xdr:col>
      <xdr:colOff>88900</xdr:colOff>
      <xdr:row>70</xdr:row>
      <xdr:rowOff>29374</xdr:rowOff>
    </xdr:to>
    <xdr:cxnSp macro="">
      <xdr:nvCxnSpPr>
        <xdr:cNvPr id="411" name="直線コネクタ 410"/>
        <xdr:cNvCxnSpPr/>
      </xdr:nvCxnSpPr>
      <xdr:spPr>
        <a:xfrm>
          <a:off x="10388600" y="12030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53308</xdr:rowOff>
    </xdr:from>
    <xdr:to>
      <xdr:col>55</xdr:col>
      <xdr:colOff>0</xdr:colOff>
      <xdr:row>77</xdr:row>
      <xdr:rowOff>25225</xdr:rowOff>
    </xdr:to>
    <xdr:cxnSp macro="">
      <xdr:nvCxnSpPr>
        <xdr:cNvPr id="412" name="直線コネクタ 411"/>
        <xdr:cNvCxnSpPr/>
      </xdr:nvCxnSpPr>
      <xdr:spPr>
        <a:xfrm flipV="1">
          <a:off x="9639300" y="13083508"/>
          <a:ext cx="838200" cy="14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154671</xdr:rowOff>
    </xdr:from>
    <xdr:ext cx="534377" cy="259045"/>
    <xdr:sp macro="" textlink="">
      <xdr:nvSpPr>
        <xdr:cNvPr id="413" name="普通建設事業費 （ うち新規整備　）平均値テキスト"/>
        <xdr:cNvSpPr txBox="1"/>
      </xdr:nvSpPr>
      <xdr:spPr>
        <a:xfrm>
          <a:off x="10528300" y="13356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4794</xdr:rowOff>
    </xdr:from>
    <xdr:to>
      <xdr:col>55</xdr:col>
      <xdr:colOff>50800</xdr:colOff>
      <xdr:row>78</xdr:row>
      <xdr:rowOff>106394</xdr:rowOff>
    </xdr:to>
    <xdr:sp macro="" textlink="">
      <xdr:nvSpPr>
        <xdr:cNvPr id="414" name="フローチャート: 判断 413"/>
        <xdr:cNvSpPr/>
      </xdr:nvSpPr>
      <xdr:spPr>
        <a:xfrm>
          <a:off x="104267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24135</xdr:rowOff>
    </xdr:from>
    <xdr:to>
      <xdr:col>50</xdr:col>
      <xdr:colOff>114300</xdr:colOff>
      <xdr:row>77</xdr:row>
      <xdr:rowOff>25225</xdr:rowOff>
    </xdr:to>
    <xdr:cxnSp macro="">
      <xdr:nvCxnSpPr>
        <xdr:cNvPr id="415" name="直線コネクタ 414"/>
        <xdr:cNvCxnSpPr/>
      </xdr:nvCxnSpPr>
      <xdr:spPr>
        <a:xfrm>
          <a:off x="8750300" y="12882885"/>
          <a:ext cx="889000" cy="34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1155</xdr:rowOff>
    </xdr:from>
    <xdr:to>
      <xdr:col>50</xdr:col>
      <xdr:colOff>165100</xdr:colOff>
      <xdr:row>78</xdr:row>
      <xdr:rowOff>102755</xdr:rowOff>
    </xdr:to>
    <xdr:sp macro="" textlink="">
      <xdr:nvSpPr>
        <xdr:cNvPr id="416" name="フローチャート: 判断 415"/>
        <xdr:cNvSpPr/>
      </xdr:nvSpPr>
      <xdr:spPr>
        <a:xfrm>
          <a:off x="9588500" y="1337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93882</xdr:rowOff>
    </xdr:from>
    <xdr:ext cx="534377" cy="259045"/>
    <xdr:sp macro="" textlink="">
      <xdr:nvSpPr>
        <xdr:cNvPr id="417" name="テキスト ボックス 416"/>
        <xdr:cNvSpPr txBox="1"/>
      </xdr:nvSpPr>
      <xdr:spPr>
        <a:xfrm>
          <a:off x="9372111" y="1346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135273</xdr:rowOff>
    </xdr:from>
    <xdr:to>
      <xdr:col>45</xdr:col>
      <xdr:colOff>177800</xdr:colOff>
      <xdr:row>75</xdr:row>
      <xdr:rowOff>24135</xdr:rowOff>
    </xdr:to>
    <xdr:cxnSp macro="">
      <xdr:nvCxnSpPr>
        <xdr:cNvPr id="418" name="直線コネクタ 417"/>
        <xdr:cNvCxnSpPr/>
      </xdr:nvCxnSpPr>
      <xdr:spPr>
        <a:xfrm>
          <a:off x="7861300" y="12822573"/>
          <a:ext cx="889000" cy="6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9" name="フローチャート: 判断 418"/>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50460</xdr:rowOff>
    </xdr:from>
    <xdr:ext cx="534377" cy="259045"/>
    <xdr:sp macro="" textlink="">
      <xdr:nvSpPr>
        <xdr:cNvPr id="420" name="テキスト ボックス 419"/>
        <xdr:cNvSpPr txBox="1"/>
      </xdr:nvSpPr>
      <xdr:spPr>
        <a:xfrm>
          <a:off x="8483111" y="1342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131039</xdr:rowOff>
    </xdr:from>
    <xdr:to>
      <xdr:col>41</xdr:col>
      <xdr:colOff>101600</xdr:colOff>
      <xdr:row>78</xdr:row>
      <xdr:rowOff>61189</xdr:rowOff>
    </xdr:to>
    <xdr:sp macro="" textlink="">
      <xdr:nvSpPr>
        <xdr:cNvPr id="421" name="フローチャート: 判断 420"/>
        <xdr:cNvSpPr/>
      </xdr:nvSpPr>
      <xdr:spPr>
        <a:xfrm>
          <a:off x="7810500" y="1333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52316</xdr:rowOff>
    </xdr:from>
    <xdr:ext cx="534377" cy="259045"/>
    <xdr:sp macro="" textlink="">
      <xdr:nvSpPr>
        <xdr:cNvPr id="422" name="テキスト ボックス 421"/>
        <xdr:cNvSpPr txBox="1"/>
      </xdr:nvSpPr>
      <xdr:spPr>
        <a:xfrm>
          <a:off x="7594111" y="1342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2508</xdr:rowOff>
    </xdr:from>
    <xdr:to>
      <xdr:col>55</xdr:col>
      <xdr:colOff>50800</xdr:colOff>
      <xdr:row>76</xdr:row>
      <xdr:rowOff>104108</xdr:rowOff>
    </xdr:to>
    <xdr:sp macro="" textlink="">
      <xdr:nvSpPr>
        <xdr:cNvPr id="428" name="楕円 427"/>
        <xdr:cNvSpPr/>
      </xdr:nvSpPr>
      <xdr:spPr>
        <a:xfrm>
          <a:off x="10426700" y="1303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25385</xdr:rowOff>
    </xdr:from>
    <xdr:ext cx="599010" cy="259045"/>
    <xdr:sp macro="" textlink="">
      <xdr:nvSpPr>
        <xdr:cNvPr id="429" name="普通建設事業費 （ うち新規整備　）該当値テキスト"/>
        <xdr:cNvSpPr txBox="1"/>
      </xdr:nvSpPr>
      <xdr:spPr>
        <a:xfrm>
          <a:off x="10528300" y="12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145875</xdr:rowOff>
    </xdr:from>
    <xdr:to>
      <xdr:col>50</xdr:col>
      <xdr:colOff>165100</xdr:colOff>
      <xdr:row>77</xdr:row>
      <xdr:rowOff>76025</xdr:rowOff>
    </xdr:to>
    <xdr:sp macro="" textlink="">
      <xdr:nvSpPr>
        <xdr:cNvPr id="430" name="楕円 429"/>
        <xdr:cNvSpPr/>
      </xdr:nvSpPr>
      <xdr:spPr>
        <a:xfrm>
          <a:off x="9588500" y="1317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92552</xdr:rowOff>
    </xdr:from>
    <xdr:ext cx="534377" cy="259045"/>
    <xdr:sp macro="" textlink="">
      <xdr:nvSpPr>
        <xdr:cNvPr id="431" name="テキスト ボックス 430"/>
        <xdr:cNvSpPr txBox="1"/>
      </xdr:nvSpPr>
      <xdr:spPr>
        <a:xfrm>
          <a:off x="9372111" y="1295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144785</xdr:rowOff>
    </xdr:from>
    <xdr:to>
      <xdr:col>46</xdr:col>
      <xdr:colOff>38100</xdr:colOff>
      <xdr:row>75</xdr:row>
      <xdr:rowOff>74935</xdr:rowOff>
    </xdr:to>
    <xdr:sp macro="" textlink="">
      <xdr:nvSpPr>
        <xdr:cNvPr id="432" name="楕円 431"/>
        <xdr:cNvSpPr/>
      </xdr:nvSpPr>
      <xdr:spPr>
        <a:xfrm>
          <a:off x="8699500" y="1283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91462</xdr:rowOff>
    </xdr:from>
    <xdr:ext cx="599010" cy="259045"/>
    <xdr:sp macro="" textlink="">
      <xdr:nvSpPr>
        <xdr:cNvPr id="433" name="テキスト ボックス 432"/>
        <xdr:cNvSpPr txBox="1"/>
      </xdr:nvSpPr>
      <xdr:spPr>
        <a:xfrm>
          <a:off x="8450795" y="1260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84473</xdr:rowOff>
    </xdr:from>
    <xdr:to>
      <xdr:col>41</xdr:col>
      <xdr:colOff>101600</xdr:colOff>
      <xdr:row>75</xdr:row>
      <xdr:rowOff>14623</xdr:rowOff>
    </xdr:to>
    <xdr:sp macro="" textlink="">
      <xdr:nvSpPr>
        <xdr:cNvPr id="434" name="楕円 433"/>
        <xdr:cNvSpPr/>
      </xdr:nvSpPr>
      <xdr:spPr>
        <a:xfrm>
          <a:off x="7810500" y="1277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31150</xdr:rowOff>
    </xdr:from>
    <xdr:ext cx="599010" cy="259045"/>
    <xdr:sp macro="" textlink="">
      <xdr:nvSpPr>
        <xdr:cNvPr id="435" name="テキスト ボックス 434"/>
        <xdr:cNvSpPr txBox="1"/>
      </xdr:nvSpPr>
      <xdr:spPr>
        <a:xfrm>
          <a:off x="7561795" y="1254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1" name="テキスト ボックス 450"/>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94655</xdr:rowOff>
    </xdr:from>
    <xdr:to>
      <xdr:col>54</xdr:col>
      <xdr:colOff>189865</xdr:colOff>
      <xdr:row>97</xdr:row>
      <xdr:rowOff>142889</xdr:rowOff>
    </xdr:to>
    <xdr:cxnSp macro="">
      <xdr:nvCxnSpPr>
        <xdr:cNvPr id="455" name="直線コネクタ 454"/>
        <xdr:cNvCxnSpPr/>
      </xdr:nvCxnSpPr>
      <xdr:spPr>
        <a:xfrm flipV="1">
          <a:off x="10475595" y="15525155"/>
          <a:ext cx="1270" cy="12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146716</xdr:rowOff>
    </xdr:from>
    <xdr:ext cx="469744" cy="259045"/>
    <xdr:sp macro="" textlink="">
      <xdr:nvSpPr>
        <xdr:cNvPr id="456" name="普通建設事業費 （ うち更新整備　）最小値テキスト"/>
        <xdr:cNvSpPr txBox="1"/>
      </xdr:nvSpPr>
      <xdr:spPr>
        <a:xfrm>
          <a:off x="10528300" y="1677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142889</xdr:rowOff>
    </xdr:from>
    <xdr:to>
      <xdr:col>55</xdr:col>
      <xdr:colOff>88900</xdr:colOff>
      <xdr:row>97</xdr:row>
      <xdr:rowOff>142889</xdr:rowOff>
    </xdr:to>
    <xdr:cxnSp macro="">
      <xdr:nvCxnSpPr>
        <xdr:cNvPr id="457" name="直線コネクタ 456"/>
        <xdr:cNvCxnSpPr/>
      </xdr:nvCxnSpPr>
      <xdr:spPr>
        <a:xfrm>
          <a:off x="10388600" y="167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41332</xdr:rowOff>
    </xdr:from>
    <xdr:ext cx="599010" cy="259045"/>
    <xdr:sp macro="" textlink="">
      <xdr:nvSpPr>
        <xdr:cNvPr id="458" name="普通建設事業費 （ うち更新整備　）最大値テキスト"/>
        <xdr:cNvSpPr txBox="1"/>
      </xdr:nvSpPr>
      <xdr:spPr>
        <a:xfrm>
          <a:off x="10528300" y="1530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94655</xdr:rowOff>
    </xdr:from>
    <xdr:to>
      <xdr:col>55</xdr:col>
      <xdr:colOff>88900</xdr:colOff>
      <xdr:row>90</xdr:row>
      <xdr:rowOff>94655</xdr:rowOff>
    </xdr:to>
    <xdr:cxnSp macro="">
      <xdr:nvCxnSpPr>
        <xdr:cNvPr id="459" name="直線コネクタ 458"/>
        <xdr:cNvCxnSpPr/>
      </xdr:nvCxnSpPr>
      <xdr:spPr>
        <a:xfrm>
          <a:off x="10388600" y="1552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152302</xdr:rowOff>
    </xdr:from>
    <xdr:to>
      <xdr:col>55</xdr:col>
      <xdr:colOff>0</xdr:colOff>
      <xdr:row>93</xdr:row>
      <xdr:rowOff>56941</xdr:rowOff>
    </xdr:to>
    <xdr:cxnSp macro="">
      <xdr:nvCxnSpPr>
        <xdr:cNvPr id="460" name="直線コネクタ 459"/>
        <xdr:cNvCxnSpPr/>
      </xdr:nvCxnSpPr>
      <xdr:spPr>
        <a:xfrm>
          <a:off x="9639300" y="15754252"/>
          <a:ext cx="838200" cy="24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130998</xdr:rowOff>
    </xdr:from>
    <xdr:ext cx="534377" cy="259045"/>
    <xdr:sp macro="" textlink="">
      <xdr:nvSpPr>
        <xdr:cNvPr id="461" name="普通建設事業費 （ うち更新整備　）平均値テキスト"/>
        <xdr:cNvSpPr txBox="1"/>
      </xdr:nvSpPr>
      <xdr:spPr>
        <a:xfrm>
          <a:off x="10528300" y="16418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152571</xdr:rowOff>
    </xdr:from>
    <xdr:to>
      <xdr:col>55</xdr:col>
      <xdr:colOff>50800</xdr:colOff>
      <xdr:row>96</xdr:row>
      <xdr:rowOff>82721</xdr:rowOff>
    </xdr:to>
    <xdr:sp macro="" textlink="">
      <xdr:nvSpPr>
        <xdr:cNvPr id="462" name="フローチャート: 判断 461"/>
        <xdr:cNvSpPr/>
      </xdr:nvSpPr>
      <xdr:spPr>
        <a:xfrm>
          <a:off x="104267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152302</xdr:rowOff>
    </xdr:from>
    <xdr:to>
      <xdr:col>50</xdr:col>
      <xdr:colOff>114300</xdr:colOff>
      <xdr:row>92</xdr:row>
      <xdr:rowOff>154834</xdr:rowOff>
    </xdr:to>
    <xdr:cxnSp macro="">
      <xdr:nvCxnSpPr>
        <xdr:cNvPr id="463" name="直線コネクタ 462"/>
        <xdr:cNvCxnSpPr/>
      </xdr:nvCxnSpPr>
      <xdr:spPr>
        <a:xfrm flipV="1">
          <a:off x="8750300" y="15754252"/>
          <a:ext cx="889000" cy="17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142221</xdr:rowOff>
    </xdr:from>
    <xdr:to>
      <xdr:col>50</xdr:col>
      <xdr:colOff>165100</xdr:colOff>
      <xdr:row>96</xdr:row>
      <xdr:rowOff>72371</xdr:rowOff>
    </xdr:to>
    <xdr:sp macro="" textlink="">
      <xdr:nvSpPr>
        <xdr:cNvPr id="464" name="フローチャート: 判断 463"/>
        <xdr:cNvSpPr/>
      </xdr:nvSpPr>
      <xdr:spPr>
        <a:xfrm>
          <a:off x="9588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63498</xdr:rowOff>
    </xdr:from>
    <xdr:ext cx="534377" cy="259045"/>
    <xdr:sp macro="" textlink="">
      <xdr:nvSpPr>
        <xdr:cNvPr id="465" name="テキスト ボックス 464"/>
        <xdr:cNvSpPr txBox="1"/>
      </xdr:nvSpPr>
      <xdr:spPr>
        <a:xfrm>
          <a:off x="9372111" y="1652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154834</xdr:rowOff>
    </xdr:from>
    <xdr:to>
      <xdr:col>45</xdr:col>
      <xdr:colOff>177800</xdr:colOff>
      <xdr:row>96</xdr:row>
      <xdr:rowOff>47363</xdr:rowOff>
    </xdr:to>
    <xdr:cxnSp macro="">
      <xdr:nvCxnSpPr>
        <xdr:cNvPr id="466" name="直線コネクタ 465"/>
        <xdr:cNvCxnSpPr/>
      </xdr:nvCxnSpPr>
      <xdr:spPr>
        <a:xfrm flipV="1">
          <a:off x="7861300" y="15928234"/>
          <a:ext cx="889000" cy="57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68869</xdr:rowOff>
    </xdr:from>
    <xdr:to>
      <xdr:col>46</xdr:col>
      <xdr:colOff>38100</xdr:colOff>
      <xdr:row>96</xdr:row>
      <xdr:rowOff>170469</xdr:rowOff>
    </xdr:to>
    <xdr:sp macro="" textlink="">
      <xdr:nvSpPr>
        <xdr:cNvPr id="467" name="フローチャート: 判断 466"/>
        <xdr:cNvSpPr/>
      </xdr:nvSpPr>
      <xdr:spPr>
        <a:xfrm>
          <a:off x="8699500" y="1652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161596</xdr:rowOff>
    </xdr:from>
    <xdr:ext cx="534377" cy="259045"/>
    <xdr:sp macro="" textlink="">
      <xdr:nvSpPr>
        <xdr:cNvPr id="468" name="テキスト ボックス 467"/>
        <xdr:cNvSpPr txBox="1"/>
      </xdr:nvSpPr>
      <xdr:spPr>
        <a:xfrm>
          <a:off x="8483111" y="1662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37636</xdr:rowOff>
    </xdr:from>
    <xdr:to>
      <xdr:col>41</xdr:col>
      <xdr:colOff>101600</xdr:colOff>
      <xdr:row>96</xdr:row>
      <xdr:rowOff>139236</xdr:rowOff>
    </xdr:to>
    <xdr:sp macro="" textlink="">
      <xdr:nvSpPr>
        <xdr:cNvPr id="469" name="フローチャート: 判断 468"/>
        <xdr:cNvSpPr/>
      </xdr:nvSpPr>
      <xdr:spPr>
        <a:xfrm>
          <a:off x="7810500" y="1649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130363</xdr:rowOff>
    </xdr:from>
    <xdr:ext cx="534377" cy="259045"/>
    <xdr:sp macro="" textlink="">
      <xdr:nvSpPr>
        <xdr:cNvPr id="470" name="テキスト ボックス 469"/>
        <xdr:cNvSpPr txBox="1"/>
      </xdr:nvSpPr>
      <xdr:spPr>
        <a:xfrm>
          <a:off x="7594111" y="1658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6141</xdr:rowOff>
    </xdr:from>
    <xdr:to>
      <xdr:col>55</xdr:col>
      <xdr:colOff>50800</xdr:colOff>
      <xdr:row>93</xdr:row>
      <xdr:rowOff>107741</xdr:rowOff>
    </xdr:to>
    <xdr:sp macro="" textlink="">
      <xdr:nvSpPr>
        <xdr:cNvPr id="476" name="楕円 475"/>
        <xdr:cNvSpPr/>
      </xdr:nvSpPr>
      <xdr:spPr>
        <a:xfrm>
          <a:off x="10426700" y="1595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29018</xdr:rowOff>
    </xdr:from>
    <xdr:ext cx="599010" cy="259045"/>
    <xdr:sp macro="" textlink="">
      <xdr:nvSpPr>
        <xdr:cNvPr id="477" name="普通建設事業費 （ うち更新整備　）該当値テキスト"/>
        <xdr:cNvSpPr txBox="1"/>
      </xdr:nvSpPr>
      <xdr:spPr>
        <a:xfrm>
          <a:off x="10528300" y="15802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101502</xdr:rowOff>
    </xdr:from>
    <xdr:to>
      <xdr:col>50</xdr:col>
      <xdr:colOff>165100</xdr:colOff>
      <xdr:row>92</xdr:row>
      <xdr:rowOff>31652</xdr:rowOff>
    </xdr:to>
    <xdr:sp macro="" textlink="">
      <xdr:nvSpPr>
        <xdr:cNvPr id="478" name="楕円 477"/>
        <xdr:cNvSpPr/>
      </xdr:nvSpPr>
      <xdr:spPr>
        <a:xfrm>
          <a:off x="9588500" y="1570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48179</xdr:rowOff>
    </xdr:from>
    <xdr:ext cx="599010" cy="259045"/>
    <xdr:sp macro="" textlink="">
      <xdr:nvSpPr>
        <xdr:cNvPr id="479" name="テキスト ボックス 478"/>
        <xdr:cNvSpPr txBox="1"/>
      </xdr:nvSpPr>
      <xdr:spPr>
        <a:xfrm>
          <a:off x="9339795" y="15478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104034</xdr:rowOff>
    </xdr:from>
    <xdr:to>
      <xdr:col>46</xdr:col>
      <xdr:colOff>38100</xdr:colOff>
      <xdr:row>93</xdr:row>
      <xdr:rowOff>34184</xdr:rowOff>
    </xdr:to>
    <xdr:sp macro="" textlink="">
      <xdr:nvSpPr>
        <xdr:cNvPr id="480" name="楕円 479"/>
        <xdr:cNvSpPr/>
      </xdr:nvSpPr>
      <xdr:spPr>
        <a:xfrm>
          <a:off x="8699500" y="1587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50711</xdr:rowOff>
    </xdr:from>
    <xdr:ext cx="599010" cy="259045"/>
    <xdr:sp macro="" textlink="">
      <xdr:nvSpPr>
        <xdr:cNvPr id="481" name="テキスト ボックス 480"/>
        <xdr:cNvSpPr txBox="1"/>
      </xdr:nvSpPr>
      <xdr:spPr>
        <a:xfrm>
          <a:off x="8450795" y="15652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168013</xdr:rowOff>
    </xdr:from>
    <xdr:to>
      <xdr:col>41</xdr:col>
      <xdr:colOff>101600</xdr:colOff>
      <xdr:row>96</xdr:row>
      <xdr:rowOff>98163</xdr:rowOff>
    </xdr:to>
    <xdr:sp macro="" textlink="">
      <xdr:nvSpPr>
        <xdr:cNvPr id="482" name="楕円 481"/>
        <xdr:cNvSpPr/>
      </xdr:nvSpPr>
      <xdr:spPr>
        <a:xfrm>
          <a:off x="7810500" y="1645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114690</xdr:rowOff>
    </xdr:from>
    <xdr:ext cx="534377" cy="259045"/>
    <xdr:sp macro="" textlink="">
      <xdr:nvSpPr>
        <xdr:cNvPr id="483" name="テキスト ボックス 482"/>
        <xdr:cNvSpPr txBox="1"/>
      </xdr:nvSpPr>
      <xdr:spPr>
        <a:xfrm>
          <a:off x="7594111" y="1623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71691</xdr:rowOff>
    </xdr:from>
    <xdr:to>
      <xdr:col>85</xdr:col>
      <xdr:colOff>126364</xdr:colOff>
      <xdr:row>39</xdr:row>
      <xdr:rowOff>44450</xdr:rowOff>
    </xdr:to>
    <xdr:cxnSp macro="">
      <xdr:nvCxnSpPr>
        <xdr:cNvPr id="507" name="直線コネクタ 506"/>
        <xdr:cNvCxnSpPr/>
      </xdr:nvCxnSpPr>
      <xdr:spPr>
        <a:xfrm flipV="1">
          <a:off x="16317595" y="5386641"/>
          <a:ext cx="1269" cy="1344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9" name="直線コネクタ 50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18368</xdr:rowOff>
    </xdr:from>
    <xdr:ext cx="599010" cy="259045"/>
    <xdr:sp macro="" textlink="">
      <xdr:nvSpPr>
        <xdr:cNvPr id="510" name="災害復旧事業費最大値テキスト"/>
        <xdr:cNvSpPr txBox="1"/>
      </xdr:nvSpPr>
      <xdr:spPr>
        <a:xfrm>
          <a:off x="16370300" y="516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71691</xdr:rowOff>
    </xdr:from>
    <xdr:to>
      <xdr:col>86</xdr:col>
      <xdr:colOff>25400</xdr:colOff>
      <xdr:row>31</xdr:row>
      <xdr:rowOff>71691</xdr:rowOff>
    </xdr:to>
    <xdr:cxnSp macro="">
      <xdr:nvCxnSpPr>
        <xdr:cNvPr id="511" name="直線コネクタ 510"/>
        <xdr:cNvCxnSpPr/>
      </xdr:nvCxnSpPr>
      <xdr:spPr>
        <a:xfrm>
          <a:off x="16230600" y="538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25133</xdr:rowOff>
    </xdr:from>
    <xdr:to>
      <xdr:col>85</xdr:col>
      <xdr:colOff>127000</xdr:colOff>
      <xdr:row>38</xdr:row>
      <xdr:rowOff>119952</xdr:rowOff>
    </xdr:to>
    <xdr:cxnSp macro="">
      <xdr:nvCxnSpPr>
        <xdr:cNvPr id="512" name="直線コネクタ 511"/>
        <xdr:cNvCxnSpPr/>
      </xdr:nvCxnSpPr>
      <xdr:spPr>
        <a:xfrm>
          <a:off x="15481300" y="5682983"/>
          <a:ext cx="838200" cy="95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49915</xdr:rowOff>
    </xdr:from>
    <xdr:ext cx="534377" cy="259045"/>
    <xdr:sp macro="" textlink="">
      <xdr:nvSpPr>
        <xdr:cNvPr id="513" name="災害復旧事業費平均値テキスト"/>
        <xdr:cNvSpPr txBox="1"/>
      </xdr:nvSpPr>
      <xdr:spPr>
        <a:xfrm>
          <a:off x="16370300" y="6393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27039</xdr:rowOff>
    </xdr:from>
    <xdr:to>
      <xdr:col>85</xdr:col>
      <xdr:colOff>177800</xdr:colOff>
      <xdr:row>38</xdr:row>
      <xdr:rowOff>128639</xdr:rowOff>
    </xdr:to>
    <xdr:sp macro="" textlink="">
      <xdr:nvSpPr>
        <xdr:cNvPr id="514" name="フローチャート: 判断 513"/>
        <xdr:cNvSpPr/>
      </xdr:nvSpPr>
      <xdr:spPr>
        <a:xfrm>
          <a:off x="16268700" y="654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29</xdr:row>
      <xdr:rowOff>160655</xdr:rowOff>
    </xdr:from>
    <xdr:to>
      <xdr:col>81</xdr:col>
      <xdr:colOff>50800</xdr:colOff>
      <xdr:row>33</xdr:row>
      <xdr:rowOff>25133</xdr:rowOff>
    </xdr:to>
    <xdr:cxnSp macro="">
      <xdr:nvCxnSpPr>
        <xdr:cNvPr id="515" name="直線コネクタ 514"/>
        <xdr:cNvCxnSpPr/>
      </xdr:nvCxnSpPr>
      <xdr:spPr>
        <a:xfrm>
          <a:off x="14592300" y="5132705"/>
          <a:ext cx="889000" cy="55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1435</xdr:rowOff>
    </xdr:from>
    <xdr:to>
      <xdr:col>81</xdr:col>
      <xdr:colOff>101600</xdr:colOff>
      <xdr:row>38</xdr:row>
      <xdr:rowOff>103035</xdr:rowOff>
    </xdr:to>
    <xdr:sp macro="" textlink="">
      <xdr:nvSpPr>
        <xdr:cNvPr id="516" name="フローチャート: 判断 515"/>
        <xdr:cNvSpPr/>
      </xdr:nvSpPr>
      <xdr:spPr>
        <a:xfrm>
          <a:off x="154305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94162</xdr:rowOff>
    </xdr:from>
    <xdr:ext cx="534377" cy="259045"/>
    <xdr:sp macro="" textlink="">
      <xdr:nvSpPr>
        <xdr:cNvPr id="517" name="テキスト ボックス 516"/>
        <xdr:cNvSpPr txBox="1"/>
      </xdr:nvSpPr>
      <xdr:spPr>
        <a:xfrm>
          <a:off x="15214111" y="660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29</xdr:row>
      <xdr:rowOff>160655</xdr:rowOff>
    </xdr:from>
    <xdr:to>
      <xdr:col>76</xdr:col>
      <xdr:colOff>114300</xdr:colOff>
      <xdr:row>35</xdr:row>
      <xdr:rowOff>104839</xdr:rowOff>
    </xdr:to>
    <xdr:cxnSp macro="">
      <xdr:nvCxnSpPr>
        <xdr:cNvPr id="518" name="直線コネクタ 517"/>
        <xdr:cNvCxnSpPr/>
      </xdr:nvCxnSpPr>
      <xdr:spPr>
        <a:xfrm flipV="1">
          <a:off x="13703300" y="5132705"/>
          <a:ext cx="889000" cy="97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42532</xdr:rowOff>
    </xdr:from>
    <xdr:to>
      <xdr:col>76</xdr:col>
      <xdr:colOff>165100</xdr:colOff>
      <xdr:row>38</xdr:row>
      <xdr:rowOff>144132</xdr:rowOff>
    </xdr:to>
    <xdr:sp macro="" textlink="">
      <xdr:nvSpPr>
        <xdr:cNvPr id="519" name="フローチャート: 判断 518"/>
        <xdr:cNvSpPr/>
      </xdr:nvSpPr>
      <xdr:spPr>
        <a:xfrm>
          <a:off x="14541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135259</xdr:rowOff>
    </xdr:from>
    <xdr:ext cx="469744" cy="259045"/>
    <xdr:sp macro="" textlink="">
      <xdr:nvSpPr>
        <xdr:cNvPr id="520" name="テキスト ボックス 519"/>
        <xdr:cNvSpPr txBox="1"/>
      </xdr:nvSpPr>
      <xdr:spPr>
        <a:xfrm>
          <a:off x="14357428" y="665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104839</xdr:rowOff>
    </xdr:from>
    <xdr:to>
      <xdr:col>71</xdr:col>
      <xdr:colOff>177800</xdr:colOff>
      <xdr:row>36</xdr:row>
      <xdr:rowOff>70536</xdr:rowOff>
    </xdr:to>
    <xdr:cxnSp macro="">
      <xdr:nvCxnSpPr>
        <xdr:cNvPr id="521" name="直線コネクタ 520"/>
        <xdr:cNvCxnSpPr/>
      </xdr:nvCxnSpPr>
      <xdr:spPr>
        <a:xfrm flipV="1">
          <a:off x="12814300" y="6105589"/>
          <a:ext cx="889000" cy="1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9309</xdr:rowOff>
    </xdr:from>
    <xdr:to>
      <xdr:col>72</xdr:col>
      <xdr:colOff>38100</xdr:colOff>
      <xdr:row>38</xdr:row>
      <xdr:rowOff>110909</xdr:rowOff>
    </xdr:to>
    <xdr:sp macro="" textlink="">
      <xdr:nvSpPr>
        <xdr:cNvPr id="522" name="フローチャート: 判断 521"/>
        <xdr:cNvSpPr/>
      </xdr:nvSpPr>
      <xdr:spPr>
        <a:xfrm>
          <a:off x="13652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102036</xdr:rowOff>
    </xdr:from>
    <xdr:ext cx="534377" cy="259045"/>
    <xdr:sp macro="" textlink="">
      <xdr:nvSpPr>
        <xdr:cNvPr id="523" name="テキスト ボックス 522"/>
        <xdr:cNvSpPr txBox="1"/>
      </xdr:nvSpPr>
      <xdr:spPr>
        <a:xfrm>
          <a:off x="13436111" y="661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48399</xdr:rowOff>
    </xdr:from>
    <xdr:to>
      <xdr:col>67</xdr:col>
      <xdr:colOff>101600</xdr:colOff>
      <xdr:row>38</xdr:row>
      <xdr:rowOff>149999</xdr:rowOff>
    </xdr:to>
    <xdr:sp macro="" textlink="">
      <xdr:nvSpPr>
        <xdr:cNvPr id="524" name="フローチャート: 判断 523"/>
        <xdr:cNvSpPr/>
      </xdr:nvSpPr>
      <xdr:spPr>
        <a:xfrm>
          <a:off x="12763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141126</xdr:rowOff>
    </xdr:from>
    <xdr:ext cx="469744" cy="259045"/>
    <xdr:sp macro="" textlink="">
      <xdr:nvSpPr>
        <xdr:cNvPr id="525" name="テキスト ボックス 524"/>
        <xdr:cNvSpPr txBox="1"/>
      </xdr:nvSpPr>
      <xdr:spPr>
        <a:xfrm>
          <a:off x="12579428" y="665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69152</xdr:rowOff>
    </xdr:from>
    <xdr:to>
      <xdr:col>85</xdr:col>
      <xdr:colOff>177800</xdr:colOff>
      <xdr:row>38</xdr:row>
      <xdr:rowOff>170752</xdr:rowOff>
    </xdr:to>
    <xdr:sp macro="" textlink="">
      <xdr:nvSpPr>
        <xdr:cNvPr id="531" name="楕円 530"/>
        <xdr:cNvSpPr/>
      </xdr:nvSpPr>
      <xdr:spPr>
        <a:xfrm>
          <a:off x="16268700" y="658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5466</xdr:rowOff>
    </xdr:from>
    <xdr:ext cx="469744" cy="259045"/>
    <xdr:sp macro="" textlink="">
      <xdr:nvSpPr>
        <xdr:cNvPr id="532" name="災害復旧事業費該当値テキスト"/>
        <xdr:cNvSpPr txBox="1"/>
      </xdr:nvSpPr>
      <xdr:spPr>
        <a:xfrm>
          <a:off x="16370300" y="652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145783</xdr:rowOff>
    </xdr:from>
    <xdr:to>
      <xdr:col>81</xdr:col>
      <xdr:colOff>101600</xdr:colOff>
      <xdr:row>33</xdr:row>
      <xdr:rowOff>75933</xdr:rowOff>
    </xdr:to>
    <xdr:sp macro="" textlink="">
      <xdr:nvSpPr>
        <xdr:cNvPr id="533" name="楕円 532"/>
        <xdr:cNvSpPr/>
      </xdr:nvSpPr>
      <xdr:spPr>
        <a:xfrm>
          <a:off x="15430500" y="563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92460</xdr:rowOff>
    </xdr:from>
    <xdr:ext cx="534377" cy="259045"/>
    <xdr:sp macro="" textlink="">
      <xdr:nvSpPr>
        <xdr:cNvPr id="534" name="テキスト ボックス 533"/>
        <xdr:cNvSpPr txBox="1"/>
      </xdr:nvSpPr>
      <xdr:spPr>
        <a:xfrm>
          <a:off x="15214111" y="540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29</xdr:row>
      <xdr:rowOff>109855</xdr:rowOff>
    </xdr:from>
    <xdr:to>
      <xdr:col>76</xdr:col>
      <xdr:colOff>165100</xdr:colOff>
      <xdr:row>30</xdr:row>
      <xdr:rowOff>40005</xdr:rowOff>
    </xdr:to>
    <xdr:sp macro="" textlink="">
      <xdr:nvSpPr>
        <xdr:cNvPr id="535" name="楕円 534"/>
        <xdr:cNvSpPr/>
      </xdr:nvSpPr>
      <xdr:spPr>
        <a:xfrm>
          <a:off x="14541500" y="508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28</xdr:row>
      <xdr:rowOff>56532</xdr:rowOff>
    </xdr:from>
    <xdr:ext cx="599010" cy="259045"/>
    <xdr:sp macro="" textlink="">
      <xdr:nvSpPr>
        <xdr:cNvPr id="536" name="テキスト ボックス 535"/>
        <xdr:cNvSpPr txBox="1"/>
      </xdr:nvSpPr>
      <xdr:spPr>
        <a:xfrm>
          <a:off x="14292795" y="4857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54039</xdr:rowOff>
    </xdr:from>
    <xdr:to>
      <xdr:col>72</xdr:col>
      <xdr:colOff>38100</xdr:colOff>
      <xdr:row>35</xdr:row>
      <xdr:rowOff>155639</xdr:rowOff>
    </xdr:to>
    <xdr:sp macro="" textlink="">
      <xdr:nvSpPr>
        <xdr:cNvPr id="537" name="楕円 536"/>
        <xdr:cNvSpPr/>
      </xdr:nvSpPr>
      <xdr:spPr>
        <a:xfrm>
          <a:off x="13652500" y="605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716</xdr:rowOff>
    </xdr:from>
    <xdr:ext cx="534377" cy="259045"/>
    <xdr:sp macro="" textlink="">
      <xdr:nvSpPr>
        <xdr:cNvPr id="538" name="テキスト ボックス 537"/>
        <xdr:cNvSpPr txBox="1"/>
      </xdr:nvSpPr>
      <xdr:spPr>
        <a:xfrm>
          <a:off x="13436111" y="583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19736</xdr:rowOff>
    </xdr:from>
    <xdr:to>
      <xdr:col>67</xdr:col>
      <xdr:colOff>101600</xdr:colOff>
      <xdr:row>36</xdr:row>
      <xdr:rowOff>121336</xdr:rowOff>
    </xdr:to>
    <xdr:sp macro="" textlink="">
      <xdr:nvSpPr>
        <xdr:cNvPr id="539" name="楕円 538"/>
        <xdr:cNvSpPr/>
      </xdr:nvSpPr>
      <xdr:spPr>
        <a:xfrm>
          <a:off x="12763500" y="619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137863</xdr:rowOff>
    </xdr:from>
    <xdr:ext cx="534377" cy="259045"/>
    <xdr:sp macro="" textlink="">
      <xdr:nvSpPr>
        <xdr:cNvPr id="540" name="テキスト ボックス 539"/>
        <xdr:cNvSpPr txBox="1"/>
      </xdr:nvSpPr>
      <xdr:spPr>
        <a:xfrm>
          <a:off x="12547111" y="596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1" name="テキスト ボックス 60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3" name="テキスト ボックス 60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5" name="テキスト ボックス 60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7" name="テキスト ボックス 60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87067</xdr:rowOff>
    </xdr:from>
    <xdr:to>
      <xdr:col>85</xdr:col>
      <xdr:colOff>126364</xdr:colOff>
      <xdr:row>78</xdr:row>
      <xdr:rowOff>82944</xdr:rowOff>
    </xdr:to>
    <xdr:cxnSp macro="">
      <xdr:nvCxnSpPr>
        <xdr:cNvPr id="611" name="直線コネクタ 610"/>
        <xdr:cNvCxnSpPr/>
      </xdr:nvCxnSpPr>
      <xdr:spPr>
        <a:xfrm flipV="1">
          <a:off x="16317595" y="12431467"/>
          <a:ext cx="1269" cy="102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86771</xdr:rowOff>
    </xdr:from>
    <xdr:ext cx="534377" cy="259045"/>
    <xdr:sp macro="" textlink="">
      <xdr:nvSpPr>
        <xdr:cNvPr id="612" name="公債費最小値テキスト"/>
        <xdr:cNvSpPr txBox="1"/>
      </xdr:nvSpPr>
      <xdr:spPr>
        <a:xfrm>
          <a:off x="16370300" y="1345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82944</xdr:rowOff>
    </xdr:from>
    <xdr:to>
      <xdr:col>86</xdr:col>
      <xdr:colOff>25400</xdr:colOff>
      <xdr:row>78</xdr:row>
      <xdr:rowOff>82944</xdr:rowOff>
    </xdr:to>
    <xdr:cxnSp macro="">
      <xdr:nvCxnSpPr>
        <xdr:cNvPr id="613" name="直線コネクタ 612"/>
        <xdr:cNvCxnSpPr/>
      </xdr:nvCxnSpPr>
      <xdr:spPr>
        <a:xfrm>
          <a:off x="16230600" y="1345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33744</xdr:rowOff>
    </xdr:from>
    <xdr:ext cx="599010" cy="259045"/>
    <xdr:sp macro="" textlink="">
      <xdr:nvSpPr>
        <xdr:cNvPr id="614" name="公債費最大値テキスト"/>
        <xdr:cNvSpPr txBox="1"/>
      </xdr:nvSpPr>
      <xdr:spPr>
        <a:xfrm>
          <a:off x="16370300" y="12206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87067</xdr:rowOff>
    </xdr:from>
    <xdr:to>
      <xdr:col>86</xdr:col>
      <xdr:colOff>25400</xdr:colOff>
      <xdr:row>72</xdr:row>
      <xdr:rowOff>87067</xdr:rowOff>
    </xdr:to>
    <xdr:cxnSp macro="">
      <xdr:nvCxnSpPr>
        <xdr:cNvPr id="615" name="直線コネクタ 614"/>
        <xdr:cNvCxnSpPr/>
      </xdr:nvCxnSpPr>
      <xdr:spPr>
        <a:xfrm>
          <a:off x="16230600" y="1243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32090</xdr:rowOff>
    </xdr:from>
    <xdr:to>
      <xdr:col>85</xdr:col>
      <xdr:colOff>127000</xdr:colOff>
      <xdr:row>76</xdr:row>
      <xdr:rowOff>91246</xdr:rowOff>
    </xdr:to>
    <xdr:cxnSp macro="">
      <xdr:nvCxnSpPr>
        <xdr:cNvPr id="616" name="直線コネクタ 615"/>
        <xdr:cNvCxnSpPr/>
      </xdr:nvCxnSpPr>
      <xdr:spPr>
        <a:xfrm flipV="1">
          <a:off x="15481300" y="13062290"/>
          <a:ext cx="838200" cy="5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66508</xdr:rowOff>
    </xdr:from>
    <xdr:ext cx="534377" cy="259045"/>
    <xdr:sp macro="" textlink="">
      <xdr:nvSpPr>
        <xdr:cNvPr id="617" name="公債費平均値テキスト"/>
        <xdr:cNvSpPr txBox="1"/>
      </xdr:nvSpPr>
      <xdr:spPr>
        <a:xfrm>
          <a:off x="16370300" y="13096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88081</xdr:rowOff>
    </xdr:from>
    <xdr:to>
      <xdr:col>85</xdr:col>
      <xdr:colOff>177800</xdr:colOff>
      <xdr:row>77</xdr:row>
      <xdr:rowOff>18231</xdr:rowOff>
    </xdr:to>
    <xdr:sp macro="" textlink="">
      <xdr:nvSpPr>
        <xdr:cNvPr id="618" name="フローチャート: 判断 617"/>
        <xdr:cNvSpPr/>
      </xdr:nvSpPr>
      <xdr:spPr>
        <a:xfrm>
          <a:off x="162687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91246</xdr:rowOff>
    </xdr:from>
    <xdr:to>
      <xdr:col>81</xdr:col>
      <xdr:colOff>50800</xdr:colOff>
      <xdr:row>76</xdr:row>
      <xdr:rowOff>115300</xdr:rowOff>
    </xdr:to>
    <xdr:cxnSp macro="">
      <xdr:nvCxnSpPr>
        <xdr:cNvPr id="619" name="直線コネクタ 618"/>
        <xdr:cNvCxnSpPr/>
      </xdr:nvCxnSpPr>
      <xdr:spPr>
        <a:xfrm flipV="1">
          <a:off x="14592300" y="13121446"/>
          <a:ext cx="889000" cy="2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102904</xdr:rowOff>
    </xdr:from>
    <xdr:to>
      <xdr:col>81</xdr:col>
      <xdr:colOff>101600</xdr:colOff>
      <xdr:row>77</xdr:row>
      <xdr:rowOff>33054</xdr:rowOff>
    </xdr:to>
    <xdr:sp macro="" textlink="">
      <xdr:nvSpPr>
        <xdr:cNvPr id="620" name="フローチャート: 判断 619"/>
        <xdr:cNvSpPr/>
      </xdr:nvSpPr>
      <xdr:spPr>
        <a:xfrm>
          <a:off x="15430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24181</xdr:rowOff>
    </xdr:from>
    <xdr:ext cx="534377" cy="259045"/>
    <xdr:sp macro="" textlink="">
      <xdr:nvSpPr>
        <xdr:cNvPr id="621" name="テキスト ボックス 620"/>
        <xdr:cNvSpPr txBox="1"/>
      </xdr:nvSpPr>
      <xdr:spPr>
        <a:xfrm>
          <a:off x="15214111" y="1322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93751</xdr:rowOff>
    </xdr:from>
    <xdr:to>
      <xdr:col>76</xdr:col>
      <xdr:colOff>114300</xdr:colOff>
      <xdr:row>76</xdr:row>
      <xdr:rowOff>115300</xdr:rowOff>
    </xdr:to>
    <xdr:cxnSp macro="">
      <xdr:nvCxnSpPr>
        <xdr:cNvPr id="622" name="直線コネクタ 621"/>
        <xdr:cNvCxnSpPr/>
      </xdr:nvCxnSpPr>
      <xdr:spPr>
        <a:xfrm>
          <a:off x="13703300" y="13123951"/>
          <a:ext cx="889000" cy="2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122816</xdr:rowOff>
    </xdr:from>
    <xdr:to>
      <xdr:col>76</xdr:col>
      <xdr:colOff>165100</xdr:colOff>
      <xdr:row>77</xdr:row>
      <xdr:rowOff>52966</xdr:rowOff>
    </xdr:to>
    <xdr:sp macro="" textlink="">
      <xdr:nvSpPr>
        <xdr:cNvPr id="623" name="フローチャート: 判断 622"/>
        <xdr:cNvSpPr/>
      </xdr:nvSpPr>
      <xdr:spPr>
        <a:xfrm>
          <a:off x="14541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44093</xdr:rowOff>
    </xdr:from>
    <xdr:ext cx="534377" cy="259045"/>
    <xdr:sp macro="" textlink="">
      <xdr:nvSpPr>
        <xdr:cNvPr id="624" name="テキスト ボックス 623"/>
        <xdr:cNvSpPr txBox="1"/>
      </xdr:nvSpPr>
      <xdr:spPr>
        <a:xfrm>
          <a:off x="14325111" y="1324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60747</xdr:rowOff>
    </xdr:from>
    <xdr:to>
      <xdr:col>71</xdr:col>
      <xdr:colOff>177800</xdr:colOff>
      <xdr:row>76</xdr:row>
      <xdr:rowOff>93751</xdr:rowOff>
    </xdr:to>
    <xdr:cxnSp macro="">
      <xdr:nvCxnSpPr>
        <xdr:cNvPr id="625" name="直線コネクタ 624"/>
        <xdr:cNvCxnSpPr/>
      </xdr:nvCxnSpPr>
      <xdr:spPr>
        <a:xfrm>
          <a:off x="12814300" y="13090947"/>
          <a:ext cx="889000" cy="3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106607</xdr:rowOff>
    </xdr:from>
    <xdr:to>
      <xdr:col>72</xdr:col>
      <xdr:colOff>38100</xdr:colOff>
      <xdr:row>77</xdr:row>
      <xdr:rowOff>36757</xdr:rowOff>
    </xdr:to>
    <xdr:sp macro="" textlink="">
      <xdr:nvSpPr>
        <xdr:cNvPr id="626" name="フローチャート: 判断 625"/>
        <xdr:cNvSpPr/>
      </xdr:nvSpPr>
      <xdr:spPr>
        <a:xfrm>
          <a:off x="13652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27884</xdr:rowOff>
    </xdr:from>
    <xdr:ext cx="534377" cy="259045"/>
    <xdr:sp macro="" textlink="">
      <xdr:nvSpPr>
        <xdr:cNvPr id="627" name="テキスト ボックス 626"/>
        <xdr:cNvSpPr txBox="1"/>
      </xdr:nvSpPr>
      <xdr:spPr>
        <a:xfrm>
          <a:off x="13436111" y="1322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96124</xdr:rowOff>
    </xdr:from>
    <xdr:to>
      <xdr:col>67</xdr:col>
      <xdr:colOff>101600</xdr:colOff>
      <xdr:row>77</xdr:row>
      <xdr:rowOff>26274</xdr:rowOff>
    </xdr:to>
    <xdr:sp macro="" textlink="">
      <xdr:nvSpPr>
        <xdr:cNvPr id="628" name="フローチャート: 判断 627"/>
        <xdr:cNvSpPr/>
      </xdr:nvSpPr>
      <xdr:spPr>
        <a:xfrm>
          <a:off x="12763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17401</xdr:rowOff>
    </xdr:from>
    <xdr:ext cx="534377" cy="259045"/>
    <xdr:sp macro="" textlink="">
      <xdr:nvSpPr>
        <xdr:cNvPr id="629" name="テキスト ボックス 628"/>
        <xdr:cNvSpPr txBox="1"/>
      </xdr:nvSpPr>
      <xdr:spPr>
        <a:xfrm>
          <a:off x="12547111" y="1321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152740</xdr:rowOff>
    </xdr:from>
    <xdr:to>
      <xdr:col>85</xdr:col>
      <xdr:colOff>177800</xdr:colOff>
      <xdr:row>76</xdr:row>
      <xdr:rowOff>82890</xdr:rowOff>
    </xdr:to>
    <xdr:sp macro="" textlink="">
      <xdr:nvSpPr>
        <xdr:cNvPr id="635" name="楕円 634"/>
        <xdr:cNvSpPr/>
      </xdr:nvSpPr>
      <xdr:spPr>
        <a:xfrm>
          <a:off x="16268700" y="1301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4166</xdr:rowOff>
    </xdr:from>
    <xdr:ext cx="534377" cy="259045"/>
    <xdr:sp macro="" textlink="">
      <xdr:nvSpPr>
        <xdr:cNvPr id="636" name="公債費該当値テキスト"/>
        <xdr:cNvSpPr txBox="1"/>
      </xdr:nvSpPr>
      <xdr:spPr>
        <a:xfrm>
          <a:off x="16370300" y="1286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40446</xdr:rowOff>
    </xdr:from>
    <xdr:to>
      <xdr:col>81</xdr:col>
      <xdr:colOff>101600</xdr:colOff>
      <xdr:row>76</xdr:row>
      <xdr:rowOff>142046</xdr:rowOff>
    </xdr:to>
    <xdr:sp macro="" textlink="">
      <xdr:nvSpPr>
        <xdr:cNvPr id="637" name="楕円 636"/>
        <xdr:cNvSpPr/>
      </xdr:nvSpPr>
      <xdr:spPr>
        <a:xfrm>
          <a:off x="15430500" y="1307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158573</xdr:rowOff>
    </xdr:from>
    <xdr:ext cx="534377" cy="259045"/>
    <xdr:sp macro="" textlink="">
      <xdr:nvSpPr>
        <xdr:cNvPr id="638" name="テキスト ボックス 637"/>
        <xdr:cNvSpPr txBox="1"/>
      </xdr:nvSpPr>
      <xdr:spPr>
        <a:xfrm>
          <a:off x="15214111" y="1284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64500</xdr:rowOff>
    </xdr:from>
    <xdr:to>
      <xdr:col>76</xdr:col>
      <xdr:colOff>165100</xdr:colOff>
      <xdr:row>76</xdr:row>
      <xdr:rowOff>166100</xdr:rowOff>
    </xdr:to>
    <xdr:sp macro="" textlink="">
      <xdr:nvSpPr>
        <xdr:cNvPr id="639" name="楕円 638"/>
        <xdr:cNvSpPr/>
      </xdr:nvSpPr>
      <xdr:spPr>
        <a:xfrm>
          <a:off x="14541500" y="1309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11176</xdr:rowOff>
    </xdr:from>
    <xdr:ext cx="534377" cy="259045"/>
    <xdr:sp macro="" textlink="">
      <xdr:nvSpPr>
        <xdr:cNvPr id="640" name="テキスト ボックス 639"/>
        <xdr:cNvSpPr txBox="1"/>
      </xdr:nvSpPr>
      <xdr:spPr>
        <a:xfrm>
          <a:off x="14325111" y="1286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42951</xdr:rowOff>
    </xdr:from>
    <xdr:to>
      <xdr:col>72</xdr:col>
      <xdr:colOff>38100</xdr:colOff>
      <xdr:row>76</xdr:row>
      <xdr:rowOff>144551</xdr:rowOff>
    </xdr:to>
    <xdr:sp macro="" textlink="">
      <xdr:nvSpPr>
        <xdr:cNvPr id="641" name="楕円 640"/>
        <xdr:cNvSpPr/>
      </xdr:nvSpPr>
      <xdr:spPr>
        <a:xfrm>
          <a:off x="13652500" y="1307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161079</xdr:rowOff>
    </xdr:from>
    <xdr:ext cx="534377" cy="259045"/>
    <xdr:sp macro="" textlink="">
      <xdr:nvSpPr>
        <xdr:cNvPr id="642" name="テキスト ボックス 641"/>
        <xdr:cNvSpPr txBox="1"/>
      </xdr:nvSpPr>
      <xdr:spPr>
        <a:xfrm>
          <a:off x="13436111" y="1284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9947</xdr:rowOff>
    </xdr:from>
    <xdr:to>
      <xdr:col>67</xdr:col>
      <xdr:colOff>101600</xdr:colOff>
      <xdr:row>76</xdr:row>
      <xdr:rowOff>111547</xdr:rowOff>
    </xdr:to>
    <xdr:sp macro="" textlink="">
      <xdr:nvSpPr>
        <xdr:cNvPr id="643" name="楕円 642"/>
        <xdr:cNvSpPr/>
      </xdr:nvSpPr>
      <xdr:spPr>
        <a:xfrm>
          <a:off x="12763500" y="1304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128073</xdr:rowOff>
    </xdr:from>
    <xdr:ext cx="534377" cy="259045"/>
    <xdr:sp macro="" textlink="">
      <xdr:nvSpPr>
        <xdr:cNvPr id="644" name="テキスト ボックス 643"/>
        <xdr:cNvSpPr txBox="1"/>
      </xdr:nvSpPr>
      <xdr:spPr>
        <a:xfrm>
          <a:off x="12547111" y="1281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58736</xdr:rowOff>
    </xdr:from>
    <xdr:to>
      <xdr:col>85</xdr:col>
      <xdr:colOff>126364</xdr:colOff>
      <xdr:row>99</xdr:row>
      <xdr:rowOff>44095</xdr:rowOff>
    </xdr:to>
    <xdr:cxnSp macro="">
      <xdr:nvCxnSpPr>
        <xdr:cNvPr id="668" name="直線コネクタ 667"/>
        <xdr:cNvCxnSpPr/>
      </xdr:nvCxnSpPr>
      <xdr:spPr>
        <a:xfrm flipV="1">
          <a:off x="16317595" y="15660686"/>
          <a:ext cx="1269" cy="1356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47922</xdr:rowOff>
    </xdr:from>
    <xdr:ext cx="378565" cy="259045"/>
    <xdr:sp macro="" textlink="">
      <xdr:nvSpPr>
        <xdr:cNvPr id="669" name="積立金最小値テキスト"/>
        <xdr:cNvSpPr txBox="1"/>
      </xdr:nvSpPr>
      <xdr:spPr>
        <a:xfrm>
          <a:off x="16370300" y="17021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44095</xdr:rowOff>
    </xdr:from>
    <xdr:to>
      <xdr:col>86</xdr:col>
      <xdr:colOff>25400</xdr:colOff>
      <xdr:row>99</xdr:row>
      <xdr:rowOff>44095</xdr:rowOff>
    </xdr:to>
    <xdr:cxnSp macro="">
      <xdr:nvCxnSpPr>
        <xdr:cNvPr id="670" name="直線コネクタ 669"/>
        <xdr:cNvCxnSpPr/>
      </xdr:nvCxnSpPr>
      <xdr:spPr>
        <a:xfrm>
          <a:off x="16230600" y="1701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5413</xdr:rowOff>
    </xdr:from>
    <xdr:ext cx="599010" cy="259045"/>
    <xdr:sp macro="" textlink="">
      <xdr:nvSpPr>
        <xdr:cNvPr id="671" name="積立金最大値テキスト"/>
        <xdr:cNvSpPr txBox="1"/>
      </xdr:nvSpPr>
      <xdr:spPr>
        <a:xfrm>
          <a:off x="16370300" y="1543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58736</xdr:rowOff>
    </xdr:from>
    <xdr:to>
      <xdr:col>86</xdr:col>
      <xdr:colOff>25400</xdr:colOff>
      <xdr:row>91</xdr:row>
      <xdr:rowOff>58736</xdr:rowOff>
    </xdr:to>
    <xdr:cxnSp macro="">
      <xdr:nvCxnSpPr>
        <xdr:cNvPr id="672" name="直線コネクタ 671"/>
        <xdr:cNvCxnSpPr/>
      </xdr:nvCxnSpPr>
      <xdr:spPr>
        <a:xfrm>
          <a:off x="16230600" y="1566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18473</xdr:rowOff>
    </xdr:from>
    <xdr:to>
      <xdr:col>85</xdr:col>
      <xdr:colOff>127000</xdr:colOff>
      <xdr:row>98</xdr:row>
      <xdr:rowOff>163432</xdr:rowOff>
    </xdr:to>
    <xdr:cxnSp macro="">
      <xdr:nvCxnSpPr>
        <xdr:cNvPr id="673" name="直線コネクタ 672"/>
        <xdr:cNvCxnSpPr/>
      </xdr:nvCxnSpPr>
      <xdr:spPr>
        <a:xfrm flipV="1">
          <a:off x="15481300" y="16820573"/>
          <a:ext cx="838200" cy="14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39816</xdr:rowOff>
    </xdr:from>
    <xdr:ext cx="534377" cy="259045"/>
    <xdr:sp macro="" textlink="">
      <xdr:nvSpPr>
        <xdr:cNvPr id="674" name="積立金平均値テキスト"/>
        <xdr:cNvSpPr txBox="1"/>
      </xdr:nvSpPr>
      <xdr:spPr>
        <a:xfrm>
          <a:off x="16370300" y="16841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61389</xdr:rowOff>
    </xdr:from>
    <xdr:to>
      <xdr:col>85</xdr:col>
      <xdr:colOff>177800</xdr:colOff>
      <xdr:row>98</xdr:row>
      <xdr:rowOff>162989</xdr:rowOff>
    </xdr:to>
    <xdr:sp macro="" textlink="">
      <xdr:nvSpPr>
        <xdr:cNvPr id="675" name="フローチャート: 判断 674"/>
        <xdr:cNvSpPr/>
      </xdr:nvSpPr>
      <xdr:spPr>
        <a:xfrm>
          <a:off x="16268700" y="168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148779</xdr:rowOff>
    </xdr:from>
    <xdr:to>
      <xdr:col>81</xdr:col>
      <xdr:colOff>50800</xdr:colOff>
      <xdr:row>98</xdr:row>
      <xdr:rowOff>163432</xdr:rowOff>
    </xdr:to>
    <xdr:cxnSp macro="">
      <xdr:nvCxnSpPr>
        <xdr:cNvPr id="676" name="直線コネクタ 675"/>
        <xdr:cNvCxnSpPr/>
      </xdr:nvCxnSpPr>
      <xdr:spPr>
        <a:xfrm>
          <a:off x="14592300" y="16950879"/>
          <a:ext cx="889000" cy="1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70700</xdr:rowOff>
    </xdr:from>
    <xdr:to>
      <xdr:col>81</xdr:col>
      <xdr:colOff>101600</xdr:colOff>
      <xdr:row>99</xdr:row>
      <xdr:rowOff>850</xdr:rowOff>
    </xdr:to>
    <xdr:sp macro="" textlink="">
      <xdr:nvSpPr>
        <xdr:cNvPr id="677" name="フローチャート: 判断 676"/>
        <xdr:cNvSpPr/>
      </xdr:nvSpPr>
      <xdr:spPr>
        <a:xfrm>
          <a:off x="15430500" y="168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17377</xdr:rowOff>
    </xdr:from>
    <xdr:ext cx="534377" cy="259045"/>
    <xdr:sp macro="" textlink="">
      <xdr:nvSpPr>
        <xdr:cNvPr id="678" name="テキスト ボックス 677"/>
        <xdr:cNvSpPr txBox="1"/>
      </xdr:nvSpPr>
      <xdr:spPr>
        <a:xfrm>
          <a:off x="15214111" y="1664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138385</xdr:rowOff>
    </xdr:from>
    <xdr:to>
      <xdr:col>76</xdr:col>
      <xdr:colOff>114300</xdr:colOff>
      <xdr:row>98</xdr:row>
      <xdr:rowOff>148779</xdr:rowOff>
    </xdr:to>
    <xdr:cxnSp macro="">
      <xdr:nvCxnSpPr>
        <xdr:cNvPr id="679" name="直線コネクタ 678"/>
        <xdr:cNvCxnSpPr/>
      </xdr:nvCxnSpPr>
      <xdr:spPr>
        <a:xfrm>
          <a:off x="13703300" y="16769035"/>
          <a:ext cx="889000" cy="18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77282</xdr:rowOff>
    </xdr:from>
    <xdr:to>
      <xdr:col>76</xdr:col>
      <xdr:colOff>165100</xdr:colOff>
      <xdr:row>99</xdr:row>
      <xdr:rowOff>7432</xdr:rowOff>
    </xdr:to>
    <xdr:sp macro="" textlink="">
      <xdr:nvSpPr>
        <xdr:cNvPr id="680" name="フローチャート: 判断 679"/>
        <xdr:cNvSpPr/>
      </xdr:nvSpPr>
      <xdr:spPr>
        <a:xfrm>
          <a:off x="14541500" y="1687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23959</xdr:rowOff>
    </xdr:from>
    <xdr:ext cx="534377" cy="259045"/>
    <xdr:sp macro="" textlink="">
      <xdr:nvSpPr>
        <xdr:cNvPr id="681" name="テキスト ボックス 680"/>
        <xdr:cNvSpPr txBox="1"/>
      </xdr:nvSpPr>
      <xdr:spPr>
        <a:xfrm>
          <a:off x="14325111" y="1665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88212</xdr:rowOff>
    </xdr:from>
    <xdr:to>
      <xdr:col>71</xdr:col>
      <xdr:colOff>177800</xdr:colOff>
      <xdr:row>97</xdr:row>
      <xdr:rowOff>138385</xdr:rowOff>
    </xdr:to>
    <xdr:cxnSp macro="">
      <xdr:nvCxnSpPr>
        <xdr:cNvPr id="682" name="直線コネクタ 681"/>
        <xdr:cNvCxnSpPr/>
      </xdr:nvCxnSpPr>
      <xdr:spPr>
        <a:xfrm>
          <a:off x="12814300" y="16718862"/>
          <a:ext cx="889000" cy="5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142128</xdr:rowOff>
    </xdr:from>
    <xdr:to>
      <xdr:col>72</xdr:col>
      <xdr:colOff>38100</xdr:colOff>
      <xdr:row>98</xdr:row>
      <xdr:rowOff>72278</xdr:rowOff>
    </xdr:to>
    <xdr:sp macro="" textlink="">
      <xdr:nvSpPr>
        <xdr:cNvPr id="683" name="フローチャート: 判断 682"/>
        <xdr:cNvSpPr/>
      </xdr:nvSpPr>
      <xdr:spPr>
        <a:xfrm>
          <a:off x="13652500" y="1677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63405</xdr:rowOff>
    </xdr:from>
    <xdr:ext cx="599010" cy="259045"/>
    <xdr:sp macro="" textlink="">
      <xdr:nvSpPr>
        <xdr:cNvPr id="684" name="テキスト ボックス 683"/>
        <xdr:cNvSpPr txBox="1"/>
      </xdr:nvSpPr>
      <xdr:spPr>
        <a:xfrm>
          <a:off x="13403795" y="16865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87134</xdr:rowOff>
    </xdr:from>
    <xdr:to>
      <xdr:col>67</xdr:col>
      <xdr:colOff>101600</xdr:colOff>
      <xdr:row>99</xdr:row>
      <xdr:rowOff>17284</xdr:rowOff>
    </xdr:to>
    <xdr:sp macro="" textlink="">
      <xdr:nvSpPr>
        <xdr:cNvPr id="685" name="フローチャート: 判断 684"/>
        <xdr:cNvSpPr/>
      </xdr:nvSpPr>
      <xdr:spPr>
        <a:xfrm>
          <a:off x="12763500" y="1688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8411</xdr:rowOff>
    </xdr:from>
    <xdr:ext cx="534377" cy="259045"/>
    <xdr:sp macro="" textlink="">
      <xdr:nvSpPr>
        <xdr:cNvPr id="686" name="テキスト ボックス 685"/>
        <xdr:cNvSpPr txBox="1"/>
      </xdr:nvSpPr>
      <xdr:spPr>
        <a:xfrm>
          <a:off x="12547111" y="1698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139123</xdr:rowOff>
    </xdr:from>
    <xdr:to>
      <xdr:col>85</xdr:col>
      <xdr:colOff>177800</xdr:colOff>
      <xdr:row>98</xdr:row>
      <xdr:rowOff>69273</xdr:rowOff>
    </xdr:to>
    <xdr:sp macro="" textlink="">
      <xdr:nvSpPr>
        <xdr:cNvPr id="692" name="楕円 691"/>
        <xdr:cNvSpPr/>
      </xdr:nvSpPr>
      <xdr:spPr>
        <a:xfrm>
          <a:off x="16268700" y="1676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162000</xdr:rowOff>
    </xdr:from>
    <xdr:ext cx="599010" cy="259045"/>
    <xdr:sp macro="" textlink="">
      <xdr:nvSpPr>
        <xdr:cNvPr id="693" name="積立金該当値テキスト"/>
        <xdr:cNvSpPr txBox="1"/>
      </xdr:nvSpPr>
      <xdr:spPr>
        <a:xfrm>
          <a:off x="16370300" y="16621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112632</xdr:rowOff>
    </xdr:from>
    <xdr:to>
      <xdr:col>81</xdr:col>
      <xdr:colOff>101600</xdr:colOff>
      <xdr:row>99</xdr:row>
      <xdr:rowOff>42782</xdr:rowOff>
    </xdr:to>
    <xdr:sp macro="" textlink="">
      <xdr:nvSpPr>
        <xdr:cNvPr id="694" name="楕円 693"/>
        <xdr:cNvSpPr/>
      </xdr:nvSpPr>
      <xdr:spPr>
        <a:xfrm>
          <a:off x="15430500" y="1691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33909</xdr:rowOff>
    </xdr:from>
    <xdr:ext cx="534377" cy="259045"/>
    <xdr:sp macro="" textlink="">
      <xdr:nvSpPr>
        <xdr:cNvPr id="695" name="テキスト ボックス 694"/>
        <xdr:cNvSpPr txBox="1"/>
      </xdr:nvSpPr>
      <xdr:spPr>
        <a:xfrm>
          <a:off x="15214111" y="1700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97979</xdr:rowOff>
    </xdr:from>
    <xdr:to>
      <xdr:col>76</xdr:col>
      <xdr:colOff>165100</xdr:colOff>
      <xdr:row>99</xdr:row>
      <xdr:rowOff>28129</xdr:rowOff>
    </xdr:to>
    <xdr:sp macro="" textlink="">
      <xdr:nvSpPr>
        <xdr:cNvPr id="696" name="楕円 695"/>
        <xdr:cNvSpPr/>
      </xdr:nvSpPr>
      <xdr:spPr>
        <a:xfrm>
          <a:off x="14541500" y="1690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19256</xdr:rowOff>
    </xdr:from>
    <xdr:ext cx="534377" cy="259045"/>
    <xdr:sp macro="" textlink="">
      <xdr:nvSpPr>
        <xdr:cNvPr id="697" name="テキスト ボックス 696"/>
        <xdr:cNvSpPr txBox="1"/>
      </xdr:nvSpPr>
      <xdr:spPr>
        <a:xfrm>
          <a:off x="14325111" y="1699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87585</xdr:rowOff>
    </xdr:from>
    <xdr:to>
      <xdr:col>72</xdr:col>
      <xdr:colOff>38100</xdr:colOff>
      <xdr:row>98</xdr:row>
      <xdr:rowOff>17735</xdr:rowOff>
    </xdr:to>
    <xdr:sp macro="" textlink="">
      <xdr:nvSpPr>
        <xdr:cNvPr id="698" name="楕円 697"/>
        <xdr:cNvSpPr/>
      </xdr:nvSpPr>
      <xdr:spPr>
        <a:xfrm>
          <a:off x="13652500" y="1671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34262</xdr:rowOff>
    </xdr:from>
    <xdr:ext cx="599010" cy="259045"/>
    <xdr:sp macro="" textlink="">
      <xdr:nvSpPr>
        <xdr:cNvPr id="699" name="テキスト ボックス 698"/>
        <xdr:cNvSpPr txBox="1"/>
      </xdr:nvSpPr>
      <xdr:spPr>
        <a:xfrm>
          <a:off x="13403795" y="16493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37412</xdr:rowOff>
    </xdr:from>
    <xdr:to>
      <xdr:col>67</xdr:col>
      <xdr:colOff>101600</xdr:colOff>
      <xdr:row>97</xdr:row>
      <xdr:rowOff>139012</xdr:rowOff>
    </xdr:to>
    <xdr:sp macro="" textlink="">
      <xdr:nvSpPr>
        <xdr:cNvPr id="700" name="楕円 699"/>
        <xdr:cNvSpPr/>
      </xdr:nvSpPr>
      <xdr:spPr>
        <a:xfrm>
          <a:off x="12763500" y="1666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155539</xdr:rowOff>
    </xdr:from>
    <xdr:ext cx="599010" cy="259045"/>
    <xdr:sp macro="" textlink="">
      <xdr:nvSpPr>
        <xdr:cNvPr id="701" name="テキスト ボックス 700"/>
        <xdr:cNvSpPr txBox="1"/>
      </xdr:nvSpPr>
      <xdr:spPr>
        <a:xfrm>
          <a:off x="12514795" y="16443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25812</xdr:rowOff>
    </xdr:from>
    <xdr:to>
      <xdr:col>116</xdr:col>
      <xdr:colOff>62864</xdr:colOff>
      <xdr:row>38</xdr:row>
      <xdr:rowOff>139700</xdr:rowOff>
    </xdr:to>
    <xdr:cxnSp macro="">
      <xdr:nvCxnSpPr>
        <xdr:cNvPr id="723" name="直線コネクタ 722"/>
        <xdr:cNvCxnSpPr/>
      </xdr:nvCxnSpPr>
      <xdr:spPr>
        <a:xfrm flipV="1">
          <a:off x="22159595" y="5169312"/>
          <a:ext cx="1269" cy="1485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143939</xdr:rowOff>
    </xdr:from>
    <xdr:ext cx="534377" cy="259045"/>
    <xdr:sp macro="" textlink="">
      <xdr:nvSpPr>
        <xdr:cNvPr id="726" name="投資及び出資金最大値テキスト"/>
        <xdr:cNvSpPr txBox="1"/>
      </xdr:nvSpPr>
      <xdr:spPr>
        <a:xfrm>
          <a:off x="22212300" y="494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25812</xdr:rowOff>
    </xdr:from>
    <xdr:to>
      <xdr:col>116</xdr:col>
      <xdr:colOff>152400</xdr:colOff>
      <xdr:row>30</xdr:row>
      <xdr:rowOff>25812</xdr:rowOff>
    </xdr:to>
    <xdr:cxnSp macro="">
      <xdr:nvCxnSpPr>
        <xdr:cNvPr id="727" name="直線コネクタ 726"/>
        <xdr:cNvCxnSpPr/>
      </xdr:nvCxnSpPr>
      <xdr:spPr>
        <a:xfrm>
          <a:off x="22072600" y="51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142398</xdr:rowOff>
    </xdr:from>
    <xdr:to>
      <xdr:col>116</xdr:col>
      <xdr:colOff>63500</xdr:colOff>
      <xdr:row>38</xdr:row>
      <xdr:rowOff>139700</xdr:rowOff>
    </xdr:to>
    <xdr:cxnSp macro="">
      <xdr:nvCxnSpPr>
        <xdr:cNvPr id="728" name="直線コネクタ 727"/>
        <xdr:cNvCxnSpPr/>
      </xdr:nvCxnSpPr>
      <xdr:spPr>
        <a:xfrm>
          <a:off x="21323300" y="6486048"/>
          <a:ext cx="838200" cy="16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34282</xdr:rowOff>
    </xdr:from>
    <xdr:ext cx="469744" cy="259045"/>
    <xdr:sp macro="" textlink="">
      <xdr:nvSpPr>
        <xdr:cNvPr id="729" name="投資及び出資金平均値テキスト"/>
        <xdr:cNvSpPr txBox="1"/>
      </xdr:nvSpPr>
      <xdr:spPr>
        <a:xfrm>
          <a:off x="22212300" y="6377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11405</xdr:rowOff>
    </xdr:from>
    <xdr:to>
      <xdr:col>116</xdr:col>
      <xdr:colOff>114300</xdr:colOff>
      <xdr:row>38</xdr:row>
      <xdr:rowOff>113005</xdr:rowOff>
    </xdr:to>
    <xdr:sp macro="" textlink="">
      <xdr:nvSpPr>
        <xdr:cNvPr id="730" name="フローチャート: 判断 729"/>
        <xdr:cNvSpPr/>
      </xdr:nvSpPr>
      <xdr:spPr>
        <a:xfrm>
          <a:off x="221107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142398</xdr:rowOff>
    </xdr:from>
    <xdr:to>
      <xdr:col>111</xdr:col>
      <xdr:colOff>177800</xdr:colOff>
      <xdr:row>38</xdr:row>
      <xdr:rowOff>139700</xdr:rowOff>
    </xdr:to>
    <xdr:cxnSp macro="">
      <xdr:nvCxnSpPr>
        <xdr:cNvPr id="731" name="直線コネクタ 730"/>
        <xdr:cNvCxnSpPr/>
      </xdr:nvCxnSpPr>
      <xdr:spPr>
        <a:xfrm flipV="1">
          <a:off x="20434300" y="6486048"/>
          <a:ext cx="889000" cy="16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42174</xdr:rowOff>
    </xdr:from>
    <xdr:to>
      <xdr:col>112</xdr:col>
      <xdr:colOff>38100</xdr:colOff>
      <xdr:row>38</xdr:row>
      <xdr:rowOff>143774</xdr:rowOff>
    </xdr:to>
    <xdr:sp macro="" textlink="">
      <xdr:nvSpPr>
        <xdr:cNvPr id="732" name="フローチャート: 判断 731"/>
        <xdr:cNvSpPr/>
      </xdr:nvSpPr>
      <xdr:spPr>
        <a:xfrm>
          <a:off x="21272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134901</xdr:rowOff>
    </xdr:from>
    <xdr:ext cx="469744" cy="259045"/>
    <xdr:sp macro="" textlink="">
      <xdr:nvSpPr>
        <xdr:cNvPr id="733" name="テキスト ボックス 732"/>
        <xdr:cNvSpPr txBox="1"/>
      </xdr:nvSpPr>
      <xdr:spPr>
        <a:xfrm>
          <a:off x="21088428" y="66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47661</xdr:rowOff>
    </xdr:from>
    <xdr:to>
      <xdr:col>107</xdr:col>
      <xdr:colOff>101600</xdr:colOff>
      <xdr:row>38</xdr:row>
      <xdr:rowOff>149261</xdr:rowOff>
    </xdr:to>
    <xdr:sp macro="" textlink="">
      <xdr:nvSpPr>
        <xdr:cNvPr id="735" name="フローチャート: 判断 734"/>
        <xdr:cNvSpPr/>
      </xdr:nvSpPr>
      <xdr:spPr>
        <a:xfrm>
          <a:off x="20383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165788</xdr:rowOff>
    </xdr:from>
    <xdr:ext cx="378565" cy="259045"/>
    <xdr:sp macro="" textlink="">
      <xdr:nvSpPr>
        <xdr:cNvPr id="736" name="テキスト ボックス 735"/>
        <xdr:cNvSpPr txBox="1"/>
      </xdr:nvSpPr>
      <xdr:spPr>
        <a:xfrm>
          <a:off x="20245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38151</xdr:rowOff>
    </xdr:from>
    <xdr:to>
      <xdr:col>102</xdr:col>
      <xdr:colOff>165100</xdr:colOff>
      <xdr:row>38</xdr:row>
      <xdr:rowOff>139751</xdr:rowOff>
    </xdr:to>
    <xdr:sp macro="" textlink="">
      <xdr:nvSpPr>
        <xdr:cNvPr id="738" name="フローチャート: 判断 737"/>
        <xdr:cNvSpPr/>
      </xdr:nvSpPr>
      <xdr:spPr>
        <a:xfrm>
          <a:off x="19494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156278</xdr:rowOff>
    </xdr:from>
    <xdr:ext cx="469744" cy="259045"/>
    <xdr:sp macro="" textlink="">
      <xdr:nvSpPr>
        <xdr:cNvPr id="739" name="テキスト ボックス 738"/>
        <xdr:cNvSpPr txBox="1"/>
      </xdr:nvSpPr>
      <xdr:spPr>
        <a:xfrm>
          <a:off x="19310428"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16342</xdr:rowOff>
    </xdr:from>
    <xdr:to>
      <xdr:col>98</xdr:col>
      <xdr:colOff>38100</xdr:colOff>
      <xdr:row>38</xdr:row>
      <xdr:rowOff>117942</xdr:rowOff>
    </xdr:to>
    <xdr:sp macro="" textlink="">
      <xdr:nvSpPr>
        <xdr:cNvPr id="740" name="フローチャート: 判断 739"/>
        <xdr:cNvSpPr/>
      </xdr:nvSpPr>
      <xdr:spPr>
        <a:xfrm>
          <a:off x="18605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134469</xdr:rowOff>
    </xdr:from>
    <xdr:ext cx="469744" cy="259045"/>
    <xdr:sp macro="" textlink="">
      <xdr:nvSpPr>
        <xdr:cNvPr id="741" name="テキスト ボックス 740"/>
        <xdr:cNvSpPr txBox="1"/>
      </xdr:nvSpPr>
      <xdr:spPr>
        <a:xfrm>
          <a:off x="18421428" y="630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91598</xdr:rowOff>
    </xdr:from>
    <xdr:to>
      <xdr:col>112</xdr:col>
      <xdr:colOff>38100</xdr:colOff>
      <xdr:row>38</xdr:row>
      <xdr:rowOff>21748</xdr:rowOff>
    </xdr:to>
    <xdr:sp macro="" textlink="">
      <xdr:nvSpPr>
        <xdr:cNvPr id="749" name="楕円 748"/>
        <xdr:cNvSpPr/>
      </xdr:nvSpPr>
      <xdr:spPr>
        <a:xfrm>
          <a:off x="21272500" y="643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38275</xdr:rowOff>
    </xdr:from>
    <xdr:ext cx="469744" cy="259045"/>
    <xdr:sp macro="" textlink="">
      <xdr:nvSpPr>
        <xdr:cNvPr id="750" name="テキスト ボックス 749"/>
        <xdr:cNvSpPr txBox="1"/>
      </xdr:nvSpPr>
      <xdr:spPr>
        <a:xfrm>
          <a:off x="21088428" y="6210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7" name="直線コネクタ 76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8" name="テキスト ボックス 76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9" name="直線コネクタ 76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0" name="テキスト ボックス 76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1" name="直線コネクタ 77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2" name="テキスト ボックス 77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3" name="直線コネクタ 77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4" name="テキスト ボックス 77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6" name="テキスト ボックス 77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96632</xdr:rowOff>
    </xdr:from>
    <xdr:to>
      <xdr:col>116</xdr:col>
      <xdr:colOff>62864</xdr:colOff>
      <xdr:row>58</xdr:row>
      <xdr:rowOff>139700</xdr:rowOff>
    </xdr:to>
    <xdr:cxnSp macro="">
      <xdr:nvCxnSpPr>
        <xdr:cNvPr id="778" name="直線コネクタ 777"/>
        <xdr:cNvCxnSpPr/>
      </xdr:nvCxnSpPr>
      <xdr:spPr>
        <a:xfrm flipV="1">
          <a:off x="22159595" y="8840582"/>
          <a:ext cx="1269" cy="1243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0" name="直線コネクタ 77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43309</xdr:rowOff>
    </xdr:from>
    <xdr:ext cx="534377" cy="259045"/>
    <xdr:sp macro="" textlink="">
      <xdr:nvSpPr>
        <xdr:cNvPr id="781" name="貸付金最大値テキスト"/>
        <xdr:cNvSpPr txBox="1"/>
      </xdr:nvSpPr>
      <xdr:spPr>
        <a:xfrm>
          <a:off x="22212300" y="861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96632</xdr:rowOff>
    </xdr:from>
    <xdr:to>
      <xdr:col>116</xdr:col>
      <xdr:colOff>152400</xdr:colOff>
      <xdr:row>51</xdr:row>
      <xdr:rowOff>96632</xdr:rowOff>
    </xdr:to>
    <xdr:cxnSp macro="">
      <xdr:nvCxnSpPr>
        <xdr:cNvPr id="782" name="直線コネクタ 781"/>
        <xdr:cNvCxnSpPr/>
      </xdr:nvCxnSpPr>
      <xdr:spPr>
        <a:xfrm>
          <a:off x="22072600" y="884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163429</xdr:rowOff>
    </xdr:from>
    <xdr:to>
      <xdr:col>116</xdr:col>
      <xdr:colOff>63500</xdr:colOff>
      <xdr:row>57</xdr:row>
      <xdr:rowOff>169966</xdr:rowOff>
    </xdr:to>
    <xdr:cxnSp macro="">
      <xdr:nvCxnSpPr>
        <xdr:cNvPr id="783" name="直線コネクタ 782"/>
        <xdr:cNvCxnSpPr/>
      </xdr:nvCxnSpPr>
      <xdr:spPr>
        <a:xfrm>
          <a:off x="21323300" y="9936079"/>
          <a:ext cx="838200" cy="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133027</xdr:rowOff>
    </xdr:from>
    <xdr:ext cx="469744" cy="259045"/>
    <xdr:sp macro="" textlink="">
      <xdr:nvSpPr>
        <xdr:cNvPr id="784" name="貸付金平均値テキスト"/>
        <xdr:cNvSpPr txBox="1"/>
      </xdr:nvSpPr>
      <xdr:spPr>
        <a:xfrm>
          <a:off x="22212300" y="9905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154600</xdr:rowOff>
    </xdr:from>
    <xdr:to>
      <xdr:col>116</xdr:col>
      <xdr:colOff>114300</xdr:colOff>
      <xdr:row>58</xdr:row>
      <xdr:rowOff>84750</xdr:rowOff>
    </xdr:to>
    <xdr:sp macro="" textlink="">
      <xdr:nvSpPr>
        <xdr:cNvPr id="785" name="フローチャート: 判断 784"/>
        <xdr:cNvSpPr/>
      </xdr:nvSpPr>
      <xdr:spPr>
        <a:xfrm>
          <a:off x="22110700" y="992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36785</xdr:rowOff>
    </xdr:from>
    <xdr:to>
      <xdr:col>111</xdr:col>
      <xdr:colOff>177800</xdr:colOff>
      <xdr:row>57</xdr:row>
      <xdr:rowOff>163429</xdr:rowOff>
    </xdr:to>
    <xdr:cxnSp macro="">
      <xdr:nvCxnSpPr>
        <xdr:cNvPr id="786" name="直線コネクタ 785"/>
        <xdr:cNvCxnSpPr/>
      </xdr:nvCxnSpPr>
      <xdr:spPr>
        <a:xfrm>
          <a:off x="20434300" y="9809435"/>
          <a:ext cx="889000" cy="12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142484</xdr:rowOff>
    </xdr:from>
    <xdr:to>
      <xdr:col>112</xdr:col>
      <xdr:colOff>38100</xdr:colOff>
      <xdr:row>58</xdr:row>
      <xdr:rowOff>72634</xdr:rowOff>
    </xdr:to>
    <xdr:sp macro="" textlink="">
      <xdr:nvSpPr>
        <xdr:cNvPr id="787" name="フローチャート: 判断 786"/>
        <xdr:cNvSpPr/>
      </xdr:nvSpPr>
      <xdr:spPr>
        <a:xfrm>
          <a:off x="21272500" y="991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63761</xdr:rowOff>
    </xdr:from>
    <xdr:ext cx="469744" cy="259045"/>
    <xdr:sp macro="" textlink="">
      <xdr:nvSpPr>
        <xdr:cNvPr id="788" name="テキスト ボックス 787"/>
        <xdr:cNvSpPr txBox="1"/>
      </xdr:nvSpPr>
      <xdr:spPr>
        <a:xfrm>
          <a:off x="21088428" y="1000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36785</xdr:rowOff>
    </xdr:from>
    <xdr:to>
      <xdr:col>107</xdr:col>
      <xdr:colOff>50800</xdr:colOff>
      <xdr:row>57</xdr:row>
      <xdr:rowOff>92563</xdr:rowOff>
    </xdr:to>
    <xdr:cxnSp macro="">
      <xdr:nvCxnSpPr>
        <xdr:cNvPr id="789" name="直線コネクタ 788"/>
        <xdr:cNvCxnSpPr/>
      </xdr:nvCxnSpPr>
      <xdr:spPr>
        <a:xfrm flipV="1">
          <a:off x="19545300" y="9809435"/>
          <a:ext cx="8890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156337</xdr:rowOff>
    </xdr:from>
    <xdr:to>
      <xdr:col>107</xdr:col>
      <xdr:colOff>101600</xdr:colOff>
      <xdr:row>58</xdr:row>
      <xdr:rowOff>86487</xdr:rowOff>
    </xdr:to>
    <xdr:sp macro="" textlink="">
      <xdr:nvSpPr>
        <xdr:cNvPr id="790" name="フローチャート: 判断 789"/>
        <xdr:cNvSpPr/>
      </xdr:nvSpPr>
      <xdr:spPr>
        <a:xfrm>
          <a:off x="203835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77614</xdr:rowOff>
    </xdr:from>
    <xdr:ext cx="469744" cy="259045"/>
    <xdr:sp macro="" textlink="">
      <xdr:nvSpPr>
        <xdr:cNvPr id="791" name="テキスト ボックス 790"/>
        <xdr:cNvSpPr txBox="1"/>
      </xdr:nvSpPr>
      <xdr:spPr>
        <a:xfrm>
          <a:off x="20199428" y="1002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92563</xdr:rowOff>
    </xdr:from>
    <xdr:to>
      <xdr:col>102</xdr:col>
      <xdr:colOff>114300</xdr:colOff>
      <xdr:row>57</xdr:row>
      <xdr:rowOff>101295</xdr:rowOff>
    </xdr:to>
    <xdr:cxnSp macro="">
      <xdr:nvCxnSpPr>
        <xdr:cNvPr id="792" name="直線コネクタ 791"/>
        <xdr:cNvCxnSpPr/>
      </xdr:nvCxnSpPr>
      <xdr:spPr>
        <a:xfrm flipV="1">
          <a:off x="18656300" y="9865213"/>
          <a:ext cx="889000" cy="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127533</xdr:rowOff>
    </xdr:from>
    <xdr:to>
      <xdr:col>102</xdr:col>
      <xdr:colOff>165100</xdr:colOff>
      <xdr:row>58</xdr:row>
      <xdr:rowOff>57683</xdr:rowOff>
    </xdr:to>
    <xdr:sp macro="" textlink="">
      <xdr:nvSpPr>
        <xdr:cNvPr id="793" name="フローチャート: 判断 792"/>
        <xdr:cNvSpPr/>
      </xdr:nvSpPr>
      <xdr:spPr>
        <a:xfrm>
          <a:off x="19494500" y="990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48810</xdr:rowOff>
    </xdr:from>
    <xdr:ext cx="469744" cy="259045"/>
    <xdr:sp macro="" textlink="">
      <xdr:nvSpPr>
        <xdr:cNvPr id="794" name="テキスト ボックス 793"/>
        <xdr:cNvSpPr txBox="1"/>
      </xdr:nvSpPr>
      <xdr:spPr>
        <a:xfrm>
          <a:off x="19310428" y="999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125750</xdr:rowOff>
    </xdr:from>
    <xdr:to>
      <xdr:col>98</xdr:col>
      <xdr:colOff>38100</xdr:colOff>
      <xdr:row>58</xdr:row>
      <xdr:rowOff>55900</xdr:rowOff>
    </xdr:to>
    <xdr:sp macro="" textlink="">
      <xdr:nvSpPr>
        <xdr:cNvPr id="795" name="フローチャート: 判断 794"/>
        <xdr:cNvSpPr/>
      </xdr:nvSpPr>
      <xdr:spPr>
        <a:xfrm>
          <a:off x="18605500" y="989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47027</xdr:rowOff>
    </xdr:from>
    <xdr:ext cx="469744" cy="259045"/>
    <xdr:sp macro="" textlink="">
      <xdr:nvSpPr>
        <xdr:cNvPr id="796" name="テキスト ボックス 795"/>
        <xdr:cNvSpPr txBox="1"/>
      </xdr:nvSpPr>
      <xdr:spPr>
        <a:xfrm>
          <a:off x="18421428" y="999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119166</xdr:rowOff>
    </xdr:from>
    <xdr:to>
      <xdr:col>116</xdr:col>
      <xdr:colOff>114300</xdr:colOff>
      <xdr:row>58</xdr:row>
      <xdr:rowOff>49316</xdr:rowOff>
    </xdr:to>
    <xdr:sp macro="" textlink="">
      <xdr:nvSpPr>
        <xdr:cNvPr id="802" name="楕円 801"/>
        <xdr:cNvSpPr/>
      </xdr:nvSpPr>
      <xdr:spPr>
        <a:xfrm>
          <a:off x="22110700" y="989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142043</xdr:rowOff>
    </xdr:from>
    <xdr:ext cx="469744" cy="259045"/>
    <xdr:sp macro="" textlink="">
      <xdr:nvSpPr>
        <xdr:cNvPr id="803" name="貸付金該当値テキスト"/>
        <xdr:cNvSpPr txBox="1"/>
      </xdr:nvSpPr>
      <xdr:spPr>
        <a:xfrm>
          <a:off x="22212300" y="974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112629</xdr:rowOff>
    </xdr:from>
    <xdr:to>
      <xdr:col>112</xdr:col>
      <xdr:colOff>38100</xdr:colOff>
      <xdr:row>58</xdr:row>
      <xdr:rowOff>42779</xdr:rowOff>
    </xdr:to>
    <xdr:sp macro="" textlink="">
      <xdr:nvSpPr>
        <xdr:cNvPr id="804" name="楕円 803"/>
        <xdr:cNvSpPr/>
      </xdr:nvSpPr>
      <xdr:spPr>
        <a:xfrm>
          <a:off x="21272500" y="988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59306</xdr:rowOff>
    </xdr:from>
    <xdr:ext cx="469744" cy="259045"/>
    <xdr:sp macro="" textlink="">
      <xdr:nvSpPr>
        <xdr:cNvPr id="805" name="テキスト ボックス 804"/>
        <xdr:cNvSpPr txBox="1"/>
      </xdr:nvSpPr>
      <xdr:spPr>
        <a:xfrm>
          <a:off x="21088428" y="966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157435</xdr:rowOff>
    </xdr:from>
    <xdr:to>
      <xdr:col>107</xdr:col>
      <xdr:colOff>101600</xdr:colOff>
      <xdr:row>57</xdr:row>
      <xdr:rowOff>87585</xdr:rowOff>
    </xdr:to>
    <xdr:sp macro="" textlink="">
      <xdr:nvSpPr>
        <xdr:cNvPr id="806" name="楕円 805"/>
        <xdr:cNvSpPr/>
      </xdr:nvSpPr>
      <xdr:spPr>
        <a:xfrm>
          <a:off x="20383500" y="975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104112</xdr:rowOff>
    </xdr:from>
    <xdr:ext cx="469744" cy="259045"/>
    <xdr:sp macro="" textlink="">
      <xdr:nvSpPr>
        <xdr:cNvPr id="807" name="テキスト ボックス 806"/>
        <xdr:cNvSpPr txBox="1"/>
      </xdr:nvSpPr>
      <xdr:spPr>
        <a:xfrm>
          <a:off x="20199428" y="953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41763</xdr:rowOff>
    </xdr:from>
    <xdr:to>
      <xdr:col>102</xdr:col>
      <xdr:colOff>165100</xdr:colOff>
      <xdr:row>57</xdr:row>
      <xdr:rowOff>143363</xdr:rowOff>
    </xdr:to>
    <xdr:sp macro="" textlink="">
      <xdr:nvSpPr>
        <xdr:cNvPr id="808" name="楕円 807"/>
        <xdr:cNvSpPr/>
      </xdr:nvSpPr>
      <xdr:spPr>
        <a:xfrm>
          <a:off x="19494500" y="981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159890</xdr:rowOff>
    </xdr:from>
    <xdr:ext cx="469744" cy="259045"/>
    <xdr:sp macro="" textlink="">
      <xdr:nvSpPr>
        <xdr:cNvPr id="809" name="テキスト ボックス 808"/>
        <xdr:cNvSpPr txBox="1"/>
      </xdr:nvSpPr>
      <xdr:spPr>
        <a:xfrm>
          <a:off x="19310428" y="958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50495</xdr:rowOff>
    </xdr:from>
    <xdr:to>
      <xdr:col>98</xdr:col>
      <xdr:colOff>38100</xdr:colOff>
      <xdr:row>57</xdr:row>
      <xdr:rowOff>152095</xdr:rowOff>
    </xdr:to>
    <xdr:sp macro="" textlink="">
      <xdr:nvSpPr>
        <xdr:cNvPr id="810" name="楕円 809"/>
        <xdr:cNvSpPr/>
      </xdr:nvSpPr>
      <xdr:spPr>
        <a:xfrm>
          <a:off x="18605500" y="98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168622</xdr:rowOff>
    </xdr:from>
    <xdr:ext cx="469744" cy="259045"/>
    <xdr:sp macro="" textlink="">
      <xdr:nvSpPr>
        <xdr:cNvPr id="811" name="テキスト ボックス 810"/>
        <xdr:cNvSpPr txBox="1"/>
      </xdr:nvSpPr>
      <xdr:spPr>
        <a:xfrm>
          <a:off x="18421428" y="959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2" name="テキスト ボックス 82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3" name="直線コネクタ 82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4" name="テキスト ボックス 82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5" name="直線コネクタ 82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6" name="テキスト ボックス 82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7" name="直線コネクタ 82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8" name="テキスト ボックス 82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9" name="直線コネクタ 82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0" name="テキスト ボックス 82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1" name="直線コネクタ 83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2" name="テキスト ボックス 83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2642</xdr:rowOff>
    </xdr:from>
    <xdr:to>
      <xdr:col>116</xdr:col>
      <xdr:colOff>62864</xdr:colOff>
      <xdr:row>78</xdr:row>
      <xdr:rowOff>168084</xdr:rowOff>
    </xdr:to>
    <xdr:cxnSp macro="">
      <xdr:nvCxnSpPr>
        <xdr:cNvPr id="836" name="直線コネクタ 835"/>
        <xdr:cNvCxnSpPr/>
      </xdr:nvCxnSpPr>
      <xdr:spPr>
        <a:xfrm flipV="1">
          <a:off x="22159595" y="12004142"/>
          <a:ext cx="1269" cy="153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461</xdr:rowOff>
    </xdr:from>
    <xdr:ext cx="534377" cy="259045"/>
    <xdr:sp macro="" textlink="">
      <xdr:nvSpPr>
        <xdr:cNvPr id="837" name="繰出金最小値テキスト"/>
        <xdr:cNvSpPr txBox="1"/>
      </xdr:nvSpPr>
      <xdr:spPr>
        <a:xfrm>
          <a:off x="22212300" y="1354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168084</xdr:rowOff>
    </xdr:from>
    <xdr:to>
      <xdr:col>116</xdr:col>
      <xdr:colOff>152400</xdr:colOff>
      <xdr:row>78</xdr:row>
      <xdr:rowOff>168084</xdr:rowOff>
    </xdr:to>
    <xdr:cxnSp macro="">
      <xdr:nvCxnSpPr>
        <xdr:cNvPr id="838" name="直線コネクタ 837"/>
        <xdr:cNvCxnSpPr/>
      </xdr:nvCxnSpPr>
      <xdr:spPr>
        <a:xfrm>
          <a:off x="22072600" y="1354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120769</xdr:rowOff>
    </xdr:from>
    <xdr:ext cx="599010" cy="259045"/>
    <xdr:sp macro="" textlink="">
      <xdr:nvSpPr>
        <xdr:cNvPr id="839" name="繰出金最大値テキスト"/>
        <xdr:cNvSpPr txBox="1"/>
      </xdr:nvSpPr>
      <xdr:spPr>
        <a:xfrm>
          <a:off x="22212300" y="1177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2642</xdr:rowOff>
    </xdr:from>
    <xdr:to>
      <xdr:col>116</xdr:col>
      <xdr:colOff>152400</xdr:colOff>
      <xdr:row>70</xdr:row>
      <xdr:rowOff>2642</xdr:rowOff>
    </xdr:to>
    <xdr:cxnSp macro="">
      <xdr:nvCxnSpPr>
        <xdr:cNvPr id="840" name="直線コネクタ 839"/>
        <xdr:cNvCxnSpPr/>
      </xdr:nvCxnSpPr>
      <xdr:spPr>
        <a:xfrm>
          <a:off x="22072600" y="1200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157429</xdr:rowOff>
    </xdr:from>
    <xdr:to>
      <xdr:col>116</xdr:col>
      <xdr:colOff>63500</xdr:colOff>
      <xdr:row>77</xdr:row>
      <xdr:rowOff>37376</xdr:rowOff>
    </xdr:to>
    <xdr:cxnSp macro="">
      <xdr:nvCxnSpPr>
        <xdr:cNvPr id="841" name="直線コネクタ 840"/>
        <xdr:cNvCxnSpPr/>
      </xdr:nvCxnSpPr>
      <xdr:spPr>
        <a:xfrm>
          <a:off x="21323300" y="13187629"/>
          <a:ext cx="838200" cy="5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150080</xdr:rowOff>
    </xdr:from>
    <xdr:ext cx="534377" cy="259045"/>
    <xdr:sp macro="" textlink="">
      <xdr:nvSpPr>
        <xdr:cNvPr id="842" name="繰出金平均値テキスト"/>
        <xdr:cNvSpPr txBox="1"/>
      </xdr:nvSpPr>
      <xdr:spPr>
        <a:xfrm>
          <a:off x="22212300" y="1283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127203</xdr:rowOff>
    </xdr:from>
    <xdr:to>
      <xdr:col>116</xdr:col>
      <xdr:colOff>114300</xdr:colOff>
      <xdr:row>76</xdr:row>
      <xdr:rowOff>57353</xdr:rowOff>
    </xdr:to>
    <xdr:sp macro="" textlink="">
      <xdr:nvSpPr>
        <xdr:cNvPr id="843" name="フローチャート: 判断 842"/>
        <xdr:cNvSpPr/>
      </xdr:nvSpPr>
      <xdr:spPr>
        <a:xfrm>
          <a:off x="22110700" y="1298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157429</xdr:rowOff>
    </xdr:from>
    <xdr:to>
      <xdr:col>111</xdr:col>
      <xdr:colOff>177800</xdr:colOff>
      <xdr:row>77</xdr:row>
      <xdr:rowOff>41021</xdr:rowOff>
    </xdr:to>
    <xdr:cxnSp macro="">
      <xdr:nvCxnSpPr>
        <xdr:cNvPr id="844" name="直線コネクタ 843"/>
        <xdr:cNvCxnSpPr/>
      </xdr:nvCxnSpPr>
      <xdr:spPr>
        <a:xfrm flipV="1">
          <a:off x="20434300" y="13187629"/>
          <a:ext cx="889000" cy="5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112192</xdr:rowOff>
    </xdr:from>
    <xdr:to>
      <xdr:col>112</xdr:col>
      <xdr:colOff>38100</xdr:colOff>
      <xdr:row>76</xdr:row>
      <xdr:rowOff>42342</xdr:rowOff>
    </xdr:to>
    <xdr:sp macro="" textlink="">
      <xdr:nvSpPr>
        <xdr:cNvPr id="845" name="フローチャート: 判断 844"/>
        <xdr:cNvSpPr/>
      </xdr:nvSpPr>
      <xdr:spPr>
        <a:xfrm>
          <a:off x="212725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58869</xdr:rowOff>
    </xdr:from>
    <xdr:ext cx="534377" cy="259045"/>
    <xdr:sp macro="" textlink="">
      <xdr:nvSpPr>
        <xdr:cNvPr id="846" name="テキスト ボックス 845"/>
        <xdr:cNvSpPr txBox="1"/>
      </xdr:nvSpPr>
      <xdr:spPr>
        <a:xfrm>
          <a:off x="21056111" y="1274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166523</xdr:rowOff>
    </xdr:from>
    <xdr:to>
      <xdr:col>107</xdr:col>
      <xdr:colOff>50800</xdr:colOff>
      <xdr:row>77</xdr:row>
      <xdr:rowOff>41021</xdr:rowOff>
    </xdr:to>
    <xdr:cxnSp macro="">
      <xdr:nvCxnSpPr>
        <xdr:cNvPr id="847" name="直線コネクタ 846"/>
        <xdr:cNvCxnSpPr/>
      </xdr:nvCxnSpPr>
      <xdr:spPr>
        <a:xfrm>
          <a:off x="19545300" y="13196723"/>
          <a:ext cx="889000" cy="4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123774</xdr:rowOff>
    </xdr:from>
    <xdr:to>
      <xdr:col>107</xdr:col>
      <xdr:colOff>101600</xdr:colOff>
      <xdr:row>76</xdr:row>
      <xdr:rowOff>53924</xdr:rowOff>
    </xdr:to>
    <xdr:sp macro="" textlink="">
      <xdr:nvSpPr>
        <xdr:cNvPr id="848" name="フローチャート: 判断 847"/>
        <xdr:cNvSpPr/>
      </xdr:nvSpPr>
      <xdr:spPr>
        <a:xfrm>
          <a:off x="20383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70451</xdr:rowOff>
    </xdr:from>
    <xdr:ext cx="534377" cy="259045"/>
    <xdr:sp macro="" textlink="">
      <xdr:nvSpPr>
        <xdr:cNvPr id="849" name="テキスト ボックス 848"/>
        <xdr:cNvSpPr txBox="1"/>
      </xdr:nvSpPr>
      <xdr:spPr>
        <a:xfrm>
          <a:off x="20167111" y="127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166523</xdr:rowOff>
    </xdr:from>
    <xdr:to>
      <xdr:col>102</xdr:col>
      <xdr:colOff>114300</xdr:colOff>
      <xdr:row>76</xdr:row>
      <xdr:rowOff>166536</xdr:rowOff>
    </xdr:to>
    <xdr:cxnSp macro="">
      <xdr:nvCxnSpPr>
        <xdr:cNvPr id="850" name="直線コネクタ 849"/>
        <xdr:cNvCxnSpPr/>
      </xdr:nvCxnSpPr>
      <xdr:spPr>
        <a:xfrm flipV="1">
          <a:off x="18656300" y="13196723"/>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169290</xdr:rowOff>
    </xdr:from>
    <xdr:to>
      <xdr:col>102</xdr:col>
      <xdr:colOff>165100</xdr:colOff>
      <xdr:row>76</xdr:row>
      <xdr:rowOff>99440</xdr:rowOff>
    </xdr:to>
    <xdr:sp macro="" textlink="">
      <xdr:nvSpPr>
        <xdr:cNvPr id="851" name="フローチャート: 判断 850"/>
        <xdr:cNvSpPr/>
      </xdr:nvSpPr>
      <xdr:spPr>
        <a:xfrm>
          <a:off x="19494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115968</xdr:rowOff>
    </xdr:from>
    <xdr:ext cx="534377" cy="259045"/>
    <xdr:sp macro="" textlink="">
      <xdr:nvSpPr>
        <xdr:cNvPr id="852" name="テキスト ボックス 851"/>
        <xdr:cNvSpPr txBox="1"/>
      </xdr:nvSpPr>
      <xdr:spPr>
        <a:xfrm>
          <a:off x="19278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26708</xdr:rowOff>
    </xdr:from>
    <xdr:to>
      <xdr:col>98</xdr:col>
      <xdr:colOff>38100</xdr:colOff>
      <xdr:row>76</xdr:row>
      <xdr:rowOff>128308</xdr:rowOff>
    </xdr:to>
    <xdr:sp macro="" textlink="">
      <xdr:nvSpPr>
        <xdr:cNvPr id="853" name="フローチャート: 判断 852"/>
        <xdr:cNvSpPr/>
      </xdr:nvSpPr>
      <xdr:spPr>
        <a:xfrm>
          <a:off x="18605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144835</xdr:rowOff>
    </xdr:from>
    <xdr:ext cx="534377" cy="259045"/>
    <xdr:sp macro="" textlink="">
      <xdr:nvSpPr>
        <xdr:cNvPr id="854" name="テキスト ボックス 853"/>
        <xdr:cNvSpPr txBox="1"/>
      </xdr:nvSpPr>
      <xdr:spPr>
        <a:xfrm>
          <a:off x="18389111" y="1283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158026</xdr:rowOff>
    </xdr:from>
    <xdr:to>
      <xdr:col>116</xdr:col>
      <xdr:colOff>114300</xdr:colOff>
      <xdr:row>77</xdr:row>
      <xdr:rowOff>88176</xdr:rowOff>
    </xdr:to>
    <xdr:sp macro="" textlink="">
      <xdr:nvSpPr>
        <xdr:cNvPr id="860" name="楕円 859"/>
        <xdr:cNvSpPr/>
      </xdr:nvSpPr>
      <xdr:spPr>
        <a:xfrm>
          <a:off x="22110700" y="1318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136453</xdr:rowOff>
    </xdr:from>
    <xdr:ext cx="534377" cy="259045"/>
    <xdr:sp macro="" textlink="">
      <xdr:nvSpPr>
        <xdr:cNvPr id="861" name="繰出金該当値テキスト"/>
        <xdr:cNvSpPr txBox="1"/>
      </xdr:nvSpPr>
      <xdr:spPr>
        <a:xfrm>
          <a:off x="22212300" y="1316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106629</xdr:rowOff>
    </xdr:from>
    <xdr:to>
      <xdr:col>112</xdr:col>
      <xdr:colOff>38100</xdr:colOff>
      <xdr:row>77</xdr:row>
      <xdr:rowOff>36779</xdr:rowOff>
    </xdr:to>
    <xdr:sp macro="" textlink="">
      <xdr:nvSpPr>
        <xdr:cNvPr id="862" name="楕円 861"/>
        <xdr:cNvSpPr/>
      </xdr:nvSpPr>
      <xdr:spPr>
        <a:xfrm>
          <a:off x="21272500" y="1313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27906</xdr:rowOff>
    </xdr:from>
    <xdr:ext cx="534377" cy="259045"/>
    <xdr:sp macro="" textlink="">
      <xdr:nvSpPr>
        <xdr:cNvPr id="863" name="テキスト ボックス 862"/>
        <xdr:cNvSpPr txBox="1"/>
      </xdr:nvSpPr>
      <xdr:spPr>
        <a:xfrm>
          <a:off x="21056111" y="1322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161671</xdr:rowOff>
    </xdr:from>
    <xdr:to>
      <xdr:col>107</xdr:col>
      <xdr:colOff>101600</xdr:colOff>
      <xdr:row>77</xdr:row>
      <xdr:rowOff>91821</xdr:rowOff>
    </xdr:to>
    <xdr:sp macro="" textlink="">
      <xdr:nvSpPr>
        <xdr:cNvPr id="864" name="楕円 863"/>
        <xdr:cNvSpPr/>
      </xdr:nvSpPr>
      <xdr:spPr>
        <a:xfrm>
          <a:off x="20383500" y="1319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82948</xdr:rowOff>
    </xdr:from>
    <xdr:ext cx="534377" cy="259045"/>
    <xdr:sp macro="" textlink="">
      <xdr:nvSpPr>
        <xdr:cNvPr id="865" name="テキスト ボックス 864"/>
        <xdr:cNvSpPr txBox="1"/>
      </xdr:nvSpPr>
      <xdr:spPr>
        <a:xfrm>
          <a:off x="20167111" y="1328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115723</xdr:rowOff>
    </xdr:from>
    <xdr:to>
      <xdr:col>102</xdr:col>
      <xdr:colOff>165100</xdr:colOff>
      <xdr:row>77</xdr:row>
      <xdr:rowOff>45873</xdr:rowOff>
    </xdr:to>
    <xdr:sp macro="" textlink="">
      <xdr:nvSpPr>
        <xdr:cNvPr id="866" name="楕円 865"/>
        <xdr:cNvSpPr/>
      </xdr:nvSpPr>
      <xdr:spPr>
        <a:xfrm>
          <a:off x="19494500" y="1314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37000</xdr:rowOff>
    </xdr:from>
    <xdr:ext cx="534377" cy="259045"/>
    <xdr:sp macro="" textlink="">
      <xdr:nvSpPr>
        <xdr:cNvPr id="867" name="テキスト ボックス 866"/>
        <xdr:cNvSpPr txBox="1"/>
      </xdr:nvSpPr>
      <xdr:spPr>
        <a:xfrm>
          <a:off x="19278111" y="1323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115736</xdr:rowOff>
    </xdr:from>
    <xdr:to>
      <xdr:col>98</xdr:col>
      <xdr:colOff>38100</xdr:colOff>
      <xdr:row>77</xdr:row>
      <xdr:rowOff>45886</xdr:rowOff>
    </xdr:to>
    <xdr:sp macro="" textlink="">
      <xdr:nvSpPr>
        <xdr:cNvPr id="868" name="楕円 867"/>
        <xdr:cNvSpPr/>
      </xdr:nvSpPr>
      <xdr:spPr>
        <a:xfrm>
          <a:off x="18605500" y="1314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37013</xdr:rowOff>
    </xdr:from>
    <xdr:ext cx="534377" cy="259045"/>
    <xdr:sp macro="" textlink="">
      <xdr:nvSpPr>
        <xdr:cNvPr id="869" name="テキスト ボックス 868"/>
        <xdr:cNvSpPr txBox="1"/>
      </xdr:nvSpPr>
      <xdr:spPr>
        <a:xfrm>
          <a:off x="18389111" y="1323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・普通建設事業費が住民一人当たり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339,318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円となっており、類似団体、東京都、全国の平均と比較しても突出して高い状況である。これは平成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年台風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号災害からの復興事業が主な要因である。復興事業についてはしばらくは高止まることが見込まれるが、その他の更新整備等は公共施設等総合管理計画に基づき、事業の取捨選択を徹底していくことで、事業費の減少を目指すことと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・物件費、積立金についても平成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年台風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号災害からの復旧事業の影響が見られるが、平成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年度以降は例年並みに収束する予定である。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7,880
7,808
90.76
9,706,514
9,663,401
33,328
3,320,980
9,279,600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113792</xdr:rowOff>
    </xdr:from>
    <xdr:to>
      <xdr:col>24</xdr:col>
      <xdr:colOff>62865</xdr:colOff>
      <xdr:row>39</xdr:row>
      <xdr:rowOff>3937</xdr:rowOff>
    </xdr:to>
    <xdr:cxnSp macro="">
      <xdr:nvCxnSpPr>
        <xdr:cNvPr id="56" name="直線コネクタ 55"/>
        <xdr:cNvCxnSpPr/>
      </xdr:nvCxnSpPr>
      <xdr:spPr>
        <a:xfrm flipV="1">
          <a:off x="4633595" y="5257292"/>
          <a:ext cx="1270" cy="1433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7764</xdr:rowOff>
    </xdr:from>
    <xdr:ext cx="469744" cy="259045"/>
    <xdr:sp macro="" textlink="">
      <xdr:nvSpPr>
        <xdr:cNvPr id="57" name="議会費最小値テキスト"/>
        <xdr:cNvSpPr txBox="1"/>
      </xdr:nvSpPr>
      <xdr:spPr>
        <a:xfrm>
          <a:off x="4686300" y="669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3937</xdr:rowOff>
    </xdr:from>
    <xdr:to>
      <xdr:col>24</xdr:col>
      <xdr:colOff>152400</xdr:colOff>
      <xdr:row>39</xdr:row>
      <xdr:rowOff>3937</xdr:rowOff>
    </xdr:to>
    <xdr:cxnSp macro="">
      <xdr:nvCxnSpPr>
        <xdr:cNvPr id="58" name="直線コネクタ 57"/>
        <xdr:cNvCxnSpPr/>
      </xdr:nvCxnSpPr>
      <xdr:spPr>
        <a:xfrm>
          <a:off x="4546600" y="669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60469</xdr:rowOff>
    </xdr:from>
    <xdr:ext cx="534377" cy="259045"/>
    <xdr:sp macro="" textlink="">
      <xdr:nvSpPr>
        <xdr:cNvPr id="59" name="議会費最大値テキスト"/>
        <xdr:cNvSpPr txBox="1"/>
      </xdr:nvSpPr>
      <xdr:spPr>
        <a:xfrm>
          <a:off x="4686300" y="503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113792</xdr:rowOff>
    </xdr:from>
    <xdr:to>
      <xdr:col>24</xdr:col>
      <xdr:colOff>152400</xdr:colOff>
      <xdr:row>30</xdr:row>
      <xdr:rowOff>113792</xdr:rowOff>
    </xdr:to>
    <xdr:cxnSp macro="">
      <xdr:nvCxnSpPr>
        <xdr:cNvPr id="60" name="直線コネクタ 59"/>
        <xdr:cNvCxnSpPr/>
      </xdr:nvCxnSpPr>
      <xdr:spPr>
        <a:xfrm>
          <a:off x="4546600" y="5257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48768</xdr:rowOff>
    </xdr:from>
    <xdr:to>
      <xdr:col>24</xdr:col>
      <xdr:colOff>63500</xdr:colOff>
      <xdr:row>36</xdr:row>
      <xdr:rowOff>66802</xdr:rowOff>
    </xdr:to>
    <xdr:cxnSp macro="">
      <xdr:nvCxnSpPr>
        <xdr:cNvPr id="61" name="直線コネクタ 60"/>
        <xdr:cNvCxnSpPr/>
      </xdr:nvCxnSpPr>
      <xdr:spPr>
        <a:xfrm flipV="1">
          <a:off x="3797300" y="6220968"/>
          <a:ext cx="838200" cy="1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43959</xdr:rowOff>
    </xdr:from>
    <xdr:ext cx="469744" cy="259045"/>
    <xdr:sp macro="" textlink="">
      <xdr:nvSpPr>
        <xdr:cNvPr id="62" name="議会費平均値テキスト"/>
        <xdr:cNvSpPr txBox="1"/>
      </xdr:nvSpPr>
      <xdr:spPr>
        <a:xfrm>
          <a:off x="4686300" y="621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65532</xdr:rowOff>
    </xdr:from>
    <xdr:to>
      <xdr:col>24</xdr:col>
      <xdr:colOff>114300</xdr:colOff>
      <xdr:row>36</xdr:row>
      <xdr:rowOff>167132</xdr:rowOff>
    </xdr:to>
    <xdr:sp macro="" textlink="">
      <xdr:nvSpPr>
        <xdr:cNvPr id="63" name="フローチャート: 判断 62"/>
        <xdr:cNvSpPr/>
      </xdr:nvSpPr>
      <xdr:spPr>
        <a:xfrm>
          <a:off x="45847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28575</xdr:rowOff>
    </xdr:from>
    <xdr:to>
      <xdr:col>19</xdr:col>
      <xdr:colOff>177800</xdr:colOff>
      <xdr:row>36</xdr:row>
      <xdr:rowOff>66802</xdr:rowOff>
    </xdr:to>
    <xdr:cxnSp macro="">
      <xdr:nvCxnSpPr>
        <xdr:cNvPr id="64" name="直線コネクタ 63"/>
        <xdr:cNvCxnSpPr/>
      </xdr:nvCxnSpPr>
      <xdr:spPr>
        <a:xfrm>
          <a:off x="2908300" y="6200775"/>
          <a:ext cx="889000" cy="3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89662</xdr:rowOff>
    </xdr:from>
    <xdr:to>
      <xdr:col>20</xdr:col>
      <xdr:colOff>38100</xdr:colOff>
      <xdr:row>37</xdr:row>
      <xdr:rowOff>19812</xdr:rowOff>
    </xdr:to>
    <xdr:sp macro="" textlink="">
      <xdr:nvSpPr>
        <xdr:cNvPr id="65" name="フローチャート: 判断 64"/>
        <xdr:cNvSpPr/>
      </xdr:nvSpPr>
      <xdr:spPr>
        <a:xfrm>
          <a:off x="3746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10939</xdr:rowOff>
    </xdr:from>
    <xdr:ext cx="469744" cy="259045"/>
    <xdr:sp macro="" textlink="">
      <xdr:nvSpPr>
        <xdr:cNvPr id="66" name="テキスト ボックス 65"/>
        <xdr:cNvSpPr txBox="1"/>
      </xdr:nvSpPr>
      <xdr:spPr>
        <a:xfrm>
          <a:off x="3562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156972</xdr:rowOff>
    </xdr:from>
    <xdr:to>
      <xdr:col>15</xdr:col>
      <xdr:colOff>50800</xdr:colOff>
      <xdr:row>36</xdr:row>
      <xdr:rowOff>28575</xdr:rowOff>
    </xdr:to>
    <xdr:cxnSp macro="">
      <xdr:nvCxnSpPr>
        <xdr:cNvPr id="67" name="直線コネクタ 66"/>
        <xdr:cNvCxnSpPr/>
      </xdr:nvCxnSpPr>
      <xdr:spPr>
        <a:xfrm>
          <a:off x="2019300" y="6157722"/>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2794</xdr:rowOff>
    </xdr:from>
    <xdr:to>
      <xdr:col>15</xdr:col>
      <xdr:colOff>101600</xdr:colOff>
      <xdr:row>36</xdr:row>
      <xdr:rowOff>104394</xdr:rowOff>
    </xdr:to>
    <xdr:sp macro="" textlink="">
      <xdr:nvSpPr>
        <xdr:cNvPr id="68" name="フローチャート: 判断 67"/>
        <xdr:cNvSpPr/>
      </xdr:nvSpPr>
      <xdr:spPr>
        <a:xfrm>
          <a:off x="2857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95521</xdr:rowOff>
    </xdr:from>
    <xdr:ext cx="469744" cy="259045"/>
    <xdr:sp macro="" textlink="">
      <xdr:nvSpPr>
        <xdr:cNvPr id="69" name="テキスト ボックス 68"/>
        <xdr:cNvSpPr txBox="1"/>
      </xdr:nvSpPr>
      <xdr:spPr>
        <a:xfrm>
          <a:off x="2673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156972</xdr:rowOff>
    </xdr:from>
    <xdr:to>
      <xdr:col>10</xdr:col>
      <xdr:colOff>114300</xdr:colOff>
      <xdr:row>36</xdr:row>
      <xdr:rowOff>44196</xdr:rowOff>
    </xdr:to>
    <xdr:cxnSp macro="">
      <xdr:nvCxnSpPr>
        <xdr:cNvPr id="70" name="直線コネクタ 69"/>
        <xdr:cNvCxnSpPr/>
      </xdr:nvCxnSpPr>
      <xdr:spPr>
        <a:xfrm flipV="1">
          <a:off x="1130300" y="6157722"/>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17145</xdr:rowOff>
    </xdr:from>
    <xdr:to>
      <xdr:col>10</xdr:col>
      <xdr:colOff>165100</xdr:colOff>
      <xdr:row>36</xdr:row>
      <xdr:rowOff>118745</xdr:rowOff>
    </xdr:to>
    <xdr:sp macro="" textlink="">
      <xdr:nvSpPr>
        <xdr:cNvPr id="71" name="フローチャート: 判断 70"/>
        <xdr:cNvSpPr/>
      </xdr:nvSpPr>
      <xdr:spPr>
        <a:xfrm>
          <a:off x="1968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109872</xdr:rowOff>
    </xdr:from>
    <xdr:ext cx="469744" cy="259045"/>
    <xdr:sp macro="" textlink="">
      <xdr:nvSpPr>
        <xdr:cNvPr id="72" name="テキスト ボックス 71"/>
        <xdr:cNvSpPr txBox="1"/>
      </xdr:nvSpPr>
      <xdr:spPr>
        <a:xfrm>
          <a:off x="1784428"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51054</xdr:rowOff>
    </xdr:from>
    <xdr:to>
      <xdr:col>6</xdr:col>
      <xdr:colOff>38100</xdr:colOff>
      <xdr:row>36</xdr:row>
      <xdr:rowOff>152654</xdr:rowOff>
    </xdr:to>
    <xdr:sp macro="" textlink="">
      <xdr:nvSpPr>
        <xdr:cNvPr id="73" name="フローチャート: 判断 72"/>
        <xdr:cNvSpPr/>
      </xdr:nvSpPr>
      <xdr:spPr>
        <a:xfrm>
          <a:off x="1079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143781</xdr:rowOff>
    </xdr:from>
    <xdr:ext cx="469744" cy="259045"/>
    <xdr:sp macro="" textlink="">
      <xdr:nvSpPr>
        <xdr:cNvPr id="74" name="テキスト ボックス 73"/>
        <xdr:cNvSpPr txBox="1"/>
      </xdr:nvSpPr>
      <xdr:spPr>
        <a:xfrm>
          <a:off x="895428" y="63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169418</xdr:rowOff>
    </xdr:from>
    <xdr:to>
      <xdr:col>24</xdr:col>
      <xdr:colOff>114300</xdr:colOff>
      <xdr:row>36</xdr:row>
      <xdr:rowOff>99568</xdr:rowOff>
    </xdr:to>
    <xdr:sp macro="" textlink="">
      <xdr:nvSpPr>
        <xdr:cNvPr id="80" name="楕円 79"/>
        <xdr:cNvSpPr/>
      </xdr:nvSpPr>
      <xdr:spPr>
        <a:xfrm>
          <a:off x="4584700" y="617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20845</xdr:rowOff>
    </xdr:from>
    <xdr:ext cx="534377" cy="259045"/>
    <xdr:sp macro="" textlink="">
      <xdr:nvSpPr>
        <xdr:cNvPr id="81" name="議会費該当値テキスト"/>
        <xdr:cNvSpPr txBox="1"/>
      </xdr:nvSpPr>
      <xdr:spPr>
        <a:xfrm>
          <a:off x="4686300" y="602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16002</xdr:rowOff>
    </xdr:from>
    <xdr:to>
      <xdr:col>20</xdr:col>
      <xdr:colOff>38100</xdr:colOff>
      <xdr:row>36</xdr:row>
      <xdr:rowOff>117602</xdr:rowOff>
    </xdr:to>
    <xdr:sp macro="" textlink="">
      <xdr:nvSpPr>
        <xdr:cNvPr id="82" name="楕円 81"/>
        <xdr:cNvSpPr/>
      </xdr:nvSpPr>
      <xdr:spPr>
        <a:xfrm>
          <a:off x="3746500" y="618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134129</xdr:rowOff>
    </xdr:from>
    <xdr:ext cx="469744" cy="259045"/>
    <xdr:sp macro="" textlink="">
      <xdr:nvSpPr>
        <xdr:cNvPr id="83" name="テキスト ボックス 82"/>
        <xdr:cNvSpPr txBox="1"/>
      </xdr:nvSpPr>
      <xdr:spPr>
        <a:xfrm>
          <a:off x="3562428" y="596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149225</xdr:rowOff>
    </xdr:from>
    <xdr:to>
      <xdr:col>15</xdr:col>
      <xdr:colOff>101600</xdr:colOff>
      <xdr:row>36</xdr:row>
      <xdr:rowOff>79375</xdr:rowOff>
    </xdr:to>
    <xdr:sp macro="" textlink="">
      <xdr:nvSpPr>
        <xdr:cNvPr id="84" name="楕円 83"/>
        <xdr:cNvSpPr/>
      </xdr:nvSpPr>
      <xdr:spPr>
        <a:xfrm>
          <a:off x="28575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95902</xdr:rowOff>
    </xdr:from>
    <xdr:ext cx="534377" cy="259045"/>
    <xdr:sp macro="" textlink="">
      <xdr:nvSpPr>
        <xdr:cNvPr id="85" name="テキスト ボックス 84"/>
        <xdr:cNvSpPr txBox="1"/>
      </xdr:nvSpPr>
      <xdr:spPr>
        <a:xfrm>
          <a:off x="2641111" y="59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106172</xdr:rowOff>
    </xdr:from>
    <xdr:to>
      <xdr:col>10</xdr:col>
      <xdr:colOff>165100</xdr:colOff>
      <xdr:row>36</xdr:row>
      <xdr:rowOff>36322</xdr:rowOff>
    </xdr:to>
    <xdr:sp macro="" textlink="">
      <xdr:nvSpPr>
        <xdr:cNvPr id="86" name="楕円 85"/>
        <xdr:cNvSpPr/>
      </xdr:nvSpPr>
      <xdr:spPr>
        <a:xfrm>
          <a:off x="1968500" y="610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52849</xdr:rowOff>
    </xdr:from>
    <xdr:ext cx="534377" cy="259045"/>
    <xdr:sp macro="" textlink="">
      <xdr:nvSpPr>
        <xdr:cNvPr id="87" name="テキスト ボックス 86"/>
        <xdr:cNvSpPr txBox="1"/>
      </xdr:nvSpPr>
      <xdr:spPr>
        <a:xfrm>
          <a:off x="1752111" y="58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164846</xdr:rowOff>
    </xdr:from>
    <xdr:to>
      <xdr:col>6</xdr:col>
      <xdr:colOff>38100</xdr:colOff>
      <xdr:row>36</xdr:row>
      <xdr:rowOff>94996</xdr:rowOff>
    </xdr:to>
    <xdr:sp macro="" textlink="">
      <xdr:nvSpPr>
        <xdr:cNvPr id="88" name="楕円 87"/>
        <xdr:cNvSpPr/>
      </xdr:nvSpPr>
      <xdr:spPr>
        <a:xfrm>
          <a:off x="1079500" y="616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111523</xdr:rowOff>
    </xdr:from>
    <xdr:ext cx="534377" cy="259045"/>
    <xdr:sp macro="" textlink="">
      <xdr:nvSpPr>
        <xdr:cNvPr id="89" name="テキスト ボックス 88"/>
        <xdr:cNvSpPr txBox="1"/>
      </xdr:nvSpPr>
      <xdr:spPr>
        <a:xfrm>
          <a:off x="863111" y="594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132695</xdr:rowOff>
    </xdr:from>
    <xdr:to>
      <xdr:col>24</xdr:col>
      <xdr:colOff>62865</xdr:colOff>
      <xdr:row>58</xdr:row>
      <xdr:rowOff>142435</xdr:rowOff>
    </xdr:to>
    <xdr:cxnSp macro="">
      <xdr:nvCxnSpPr>
        <xdr:cNvPr id="113" name="直線コネクタ 112"/>
        <xdr:cNvCxnSpPr/>
      </xdr:nvCxnSpPr>
      <xdr:spPr>
        <a:xfrm flipV="1">
          <a:off x="4633595" y="8533745"/>
          <a:ext cx="1270" cy="1552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146262</xdr:rowOff>
    </xdr:from>
    <xdr:ext cx="534377" cy="259045"/>
    <xdr:sp macro="" textlink="">
      <xdr:nvSpPr>
        <xdr:cNvPr id="114" name="総務費最小値テキスト"/>
        <xdr:cNvSpPr txBox="1"/>
      </xdr:nvSpPr>
      <xdr:spPr>
        <a:xfrm>
          <a:off x="4686300" y="100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142435</xdr:rowOff>
    </xdr:from>
    <xdr:to>
      <xdr:col>24</xdr:col>
      <xdr:colOff>152400</xdr:colOff>
      <xdr:row>58</xdr:row>
      <xdr:rowOff>142435</xdr:rowOff>
    </xdr:to>
    <xdr:cxnSp macro="">
      <xdr:nvCxnSpPr>
        <xdr:cNvPr id="115" name="直線コネクタ 114"/>
        <xdr:cNvCxnSpPr/>
      </xdr:nvCxnSpPr>
      <xdr:spPr>
        <a:xfrm>
          <a:off x="4546600" y="1008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79372</xdr:rowOff>
    </xdr:from>
    <xdr:ext cx="690189" cy="259045"/>
    <xdr:sp macro="" textlink="">
      <xdr:nvSpPr>
        <xdr:cNvPr id="116" name="総務費最大値テキスト"/>
        <xdr:cNvSpPr txBox="1"/>
      </xdr:nvSpPr>
      <xdr:spPr>
        <a:xfrm>
          <a:off x="4686300" y="83089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132695</xdr:rowOff>
    </xdr:from>
    <xdr:to>
      <xdr:col>24</xdr:col>
      <xdr:colOff>152400</xdr:colOff>
      <xdr:row>49</xdr:row>
      <xdr:rowOff>132695</xdr:rowOff>
    </xdr:to>
    <xdr:cxnSp macro="">
      <xdr:nvCxnSpPr>
        <xdr:cNvPr id="117" name="直線コネクタ 116"/>
        <xdr:cNvCxnSpPr/>
      </xdr:nvCxnSpPr>
      <xdr:spPr>
        <a:xfrm>
          <a:off x="4546600" y="853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64614</xdr:rowOff>
    </xdr:from>
    <xdr:to>
      <xdr:col>24</xdr:col>
      <xdr:colOff>63500</xdr:colOff>
      <xdr:row>57</xdr:row>
      <xdr:rowOff>73709</xdr:rowOff>
    </xdr:to>
    <xdr:cxnSp macro="">
      <xdr:nvCxnSpPr>
        <xdr:cNvPr id="118" name="直線コネクタ 117"/>
        <xdr:cNvCxnSpPr/>
      </xdr:nvCxnSpPr>
      <xdr:spPr>
        <a:xfrm>
          <a:off x="3797300" y="9837264"/>
          <a:ext cx="838200" cy="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92398</xdr:rowOff>
    </xdr:from>
    <xdr:ext cx="599010" cy="259045"/>
    <xdr:sp macro="" textlink="">
      <xdr:nvSpPr>
        <xdr:cNvPr id="119" name="総務費平均値テキスト"/>
        <xdr:cNvSpPr txBox="1"/>
      </xdr:nvSpPr>
      <xdr:spPr>
        <a:xfrm>
          <a:off x="4686300" y="98650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113971</xdr:rowOff>
    </xdr:from>
    <xdr:to>
      <xdr:col>24</xdr:col>
      <xdr:colOff>114300</xdr:colOff>
      <xdr:row>58</xdr:row>
      <xdr:rowOff>44121</xdr:rowOff>
    </xdr:to>
    <xdr:sp macro="" textlink="">
      <xdr:nvSpPr>
        <xdr:cNvPr id="120" name="フローチャート: 判断 119"/>
        <xdr:cNvSpPr/>
      </xdr:nvSpPr>
      <xdr:spPr>
        <a:xfrm>
          <a:off x="45847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64614</xdr:rowOff>
    </xdr:from>
    <xdr:to>
      <xdr:col>19</xdr:col>
      <xdr:colOff>177800</xdr:colOff>
      <xdr:row>57</xdr:row>
      <xdr:rowOff>134595</xdr:rowOff>
    </xdr:to>
    <xdr:cxnSp macro="">
      <xdr:nvCxnSpPr>
        <xdr:cNvPr id="121" name="直線コネクタ 120"/>
        <xdr:cNvCxnSpPr/>
      </xdr:nvCxnSpPr>
      <xdr:spPr>
        <a:xfrm flipV="1">
          <a:off x="2908300" y="9837264"/>
          <a:ext cx="889000" cy="69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119426</xdr:rowOff>
    </xdr:from>
    <xdr:to>
      <xdr:col>20</xdr:col>
      <xdr:colOff>38100</xdr:colOff>
      <xdr:row>58</xdr:row>
      <xdr:rowOff>49576</xdr:rowOff>
    </xdr:to>
    <xdr:sp macro="" textlink="">
      <xdr:nvSpPr>
        <xdr:cNvPr id="122" name="フローチャート: 判断 121"/>
        <xdr:cNvSpPr/>
      </xdr:nvSpPr>
      <xdr:spPr>
        <a:xfrm>
          <a:off x="3746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40703</xdr:rowOff>
    </xdr:from>
    <xdr:ext cx="599010" cy="259045"/>
    <xdr:sp macro="" textlink="">
      <xdr:nvSpPr>
        <xdr:cNvPr id="123" name="テキスト ボックス 122"/>
        <xdr:cNvSpPr txBox="1"/>
      </xdr:nvSpPr>
      <xdr:spPr>
        <a:xfrm>
          <a:off x="3497795" y="9984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47003</xdr:rowOff>
    </xdr:from>
    <xdr:to>
      <xdr:col>15</xdr:col>
      <xdr:colOff>50800</xdr:colOff>
      <xdr:row>57</xdr:row>
      <xdr:rowOff>134595</xdr:rowOff>
    </xdr:to>
    <xdr:cxnSp macro="">
      <xdr:nvCxnSpPr>
        <xdr:cNvPr id="124" name="直線コネクタ 123"/>
        <xdr:cNvCxnSpPr/>
      </xdr:nvCxnSpPr>
      <xdr:spPr>
        <a:xfrm>
          <a:off x="2019300" y="9819653"/>
          <a:ext cx="889000" cy="8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153708</xdr:rowOff>
    </xdr:from>
    <xdr:to>
      <xdr:col>15</xdr:col>
      <xdr:colOff>101600</xdr:colOff>
      <xdr:row>58</xdr:row>
      <xdr:rowOff>83858</xdr:rowOff>
    </xdr:to>
    <xdr:sp macro="" textlink="">
      <xdr:nvSpPr>
        <xdr:cNvPr id="125" name="フローチャート: 判断 124"/>
        <xdr:cNvSpPr/>
      </xdr:nvSpPr>
      <xdr:spPr>
        <a:xfrm>
          <a:off x="2857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74985</xdr:rowOff>
    </xdr:from>
    <xdr:ext cx="599010" cy="259045"/>
    <xdr:sp macro="" textlink="">
      <xdr:nvSpPr>
        <xdr:cNvPr id="126" name="テキスト ボックス 125"/>
        <xdr:cNvSpPr txBox="1"/>
      </xdr:nvSpPr>
      <xdr:spPr>
        <a:xfrm>
          <a:off x="2608795" y="1001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21722</xdr:rowOff>
    </xdr:from>
    <xdr:to>
      <xdr:col>10</xdr:col>
      <xdr:colOff>114300</xdr:colOff>
      <xdr:row>57</xdr:row>
      <xdr:rowOff>47003</xdr:rowOff>
    </xdr:to>
    <xdr:cxnSp macro="">
      <xdr:nvCxnSpPr>
        <xdr:cNvPr id="127" name="直線コネクタ 126"/>
        <xdr:cNvCxnSpPr/>
      </xdr:nvCxnSpPr>
      <xdr:spPr>
        <a:xfrm>
          <a:off x="1130300" y="9794372"/>
          <a:ext cx="889000" cy="2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93621</xdr:rowOff>
    </xdr:from>
    <xdr:to>
      <xdr:col>10</xdr:col>
      <xdr:colOff>165100</xdr:colOff>
      <xdr:row>58</xdr:row>
      <xdr:rowOff>23771</xdr:rowOff>
    </xdr:to>
    <xdr:sp macro="" textlink="">
      <xdr:nvSpPr>
        <xdr:cNvPr id="128" name="フローチャート: 判断 127"/>
        <xdr:cNvSpPr/>
      </xdr:nvSpPr>
      <xdr:spPr>
        <a:xfrm>
          <a:off x="1968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14898</xdr:rowOff>
    </xdr:from>
    <xdr:ext cx="599010" cy="259045"/>
    <xdr:sp macro="" textlink="">
      <xdr:nvSpPr>
        <xdr:cNvPr id="129" name="テキスト ボックス 128"/>
        <xdr:cNvSpPr txBox="1"/>
      </xdr:nvSpPr>
      <xdr:spPr>
        <a:xfrm>
          <a:off x="1719795" y="9958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4750</xdr:rowOff>
    </xdr:from>
    <xdr:to>
      <xdr:col>6</xdr:col>
      <xdr:colOff>38100</xdr:colOff>
      <xdr:row>58</xdr:row>
      <xdr:rowOff>106350</xdr:rowOff>
    </xdr:to>
    <xdr:sp macro="" textlink="">
      <xdr:nvSpPr>
        <xdr:cNvPr id="130" name="フローチャート: 判断 129"/>
        <xdr:cNvSpPr/>
      </xdr:nvSpPr>
      <xdr:spPr>
        <a:xfrm>
          <a:off x="1079500" y="99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97477</xdr:rowOff>
    </xdr:from>
    <xdr:ext cx="599010" cy="259045"/>
    <xdr:sp macro="" textlink="">
      <xdr:nvSpPr>
        <xdr:cNvPr id="131" name="テキスト ボックス 130"/>
        <xdr:cNvSpPr txBox="1"/>
      </xdr:nvSpPr>
      <xdr:spPr>
        <a:xfrm>
          <a:off x="830795" y="10041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22909</xdr:rowOff>
    </xdr:from>
    <xdr:to>
      <xdr:col>24</xdr:col>
      <xdr:colOff>114300</xdr:colOff>
      <xdr:row>57</xdr:row>
      <xdr:rowOff>124509</xdr:rowOff>
    </xdr:to>
    <xdr:sp macro="" textlink="">
      <xdr:nvSpPr>
        <xdr:cNvPr id="137" name="楕円 136"/>
        <xdr:cNvSpPr/>
      </xdr:nvSpPr>
      <xdr:spPr>
        <a:xfrm>
          <a:off x="4584700" y="979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45786</xdr:rowOff>
    </xdr:from>
    <xdr:ext cx="599010" cy="259045"/>
    <xdr:sp macro="" textlink="">
      <xdr:nvSpPr>
        <xdr:cNvPr id="138" name="総務費該当値テキスト"/>
        <xdr:cNvSpPr txBox="1"/>
      </xdr:nvSpPr>
      <xdr:spPr>
        <a:xfrm>
          <a:off x="4686300" y="9646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13814</xdr:rowOff>
    </xdr:from>
    <xdr:to>
      <xdr:col>20</xdr:col>
      <xdr:colOff>38100</xdr:colOff>
      <xdr:row>57</xdr:row>
      <xdr:rowOff>115414</xdr:rowOff>
    </xdr:to>
    <xdr:sp macro="" textlink="">
      <xdr:nvSpPr>
        <xdr:cNvPr id="139" name="楕円 138"/>
        <xdr:cNvSpPr/>
      </xdr:nvSpPr>
      <xdr:spPr>
        <a:xfrm>
          <a:off x="3746500" y="978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131941</xdr:rowOff>
    </xdr:from>
    <xdr:ext cx="599010" cy="259045"/>
    <xdr:sp macro="" textlink="">
      <xdr:nvSpPr>
        <xdr:cNvPr id="140" name="テキスト ボックス 139"/>
        <xdr:cNvSpPr txBox="1"/>
      </xdr:nvSpPr>
      <xdr:spPr>
        <a:xfrm>
          <a:off x="3497795" y="95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83795</xdr:rowOff>
    </xdr:from>
    <xdr:to>
      <xdr:col>15</xdr:col>
      <xdr:colOff>101600</xdr:colOff>
      <xdr:row>58</xdr:row>
      <xdr:rowOff>13945</xdr:rowOff>
    </xdr:to>
    <xdr:sp macro="" textlink="">
      <xdr:nvSpPr>
        <xdr:cNvPr id="141" name="楕円 140"/>
        <xdr:cNvSpPr/>
      </xdr:nvSpPr>
      <xdr:spPr>
        <a:xfrm>
          <a:off x="2857500" y="985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30472</xdr:rowOff>
    </xdr:from>
    <xdr:ext cx="599010" cy="259045"/>
    <xdr:sp macro="" textlink="">
      <xdr:nvSpPr>
        <xdr:cNvPr id="142" name="テキスト ボックス 141"/>
        <xdr:cNvSpPr txBox="1"/>
      </xdr:nvSpPr>
      <xdr:spPr>
        <a:xfrm>
          <a:off x="2608795" y="963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167653</xdr:rowOff>
    </xdr:from>
    <xdr:to>
      <xdr:col>10</xdr:col>
      <xdr:colOff>165100</xdr:colOff>
      <xdr:row>57</xdr:row>
      <xdr:rowOff>97803</xdr:rowOff>
    </xdr:to>
    <xdr:sp macro="" textlink="">
      <xdr:nvSpPr>
        <xdr:cNvPr id="143" name="楕円 142"/>
        <xdr:cNvSpPr/>
      </xdr:nvSpPr>
      <xdr:spPr>
        <a:xfrm>
          <a:off x="1968500" y="976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114330</xdr:rowOff>
    </xdr:from>
    <xdr:ext cx="599010" cy="259045"/>
    <xdr:sp macro="" textlink="">
      <xdr:nvSpPr>
        <xdr:cNvPr id="144" name="テキスト ボックス 143"/>
        <xdr:cNvSpPr txBox="1"/>
      </xdr:nvSpPr>
      <xdr:spPr>
        <a:xfrm>
          <a:off x="1719795" y="954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142372</xdr:rowOff>
    </xdr:from>
    <xdr:to>
      <xdr:col>6</xdr:col>
      <xdr:colOff>38100</xdr:colOff>
      <xdr:row>57</xdr:row>
      <xdr:rowOff>72522</xdr:rowOff>
    </xdr:to>
    <xdr:sp macro="" textlink="">
      <xdr:nvSpPr>
        <xdr:cNvPr id="145" name="楕円 144"/>
        <xdr:cNvSpPr/>
      </xdr:nvSpPr>
      <xdr:spPr>
        <a:xfrm>
          <a:off x="1079500" y="974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89049</xdr:rowOff>
    </xdr:from>
    <xdr:ext cx="599010" cy="259045"/>
    <xdr:sp macro="" textlink="">
      <xdr:nvSpPr>
        <xdr:cNvPr id="146" name="テキスト ボックス 145"/>
        <xdr:cNvSpPr txBox="1"/>
      </xdr:nvSpPr>
      <xdr:spPr>
        <a:xfrm>
          <a:off x="830795" y="9518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73</xdr:row>
      <xdr:rowOff>36419</xdr:rowOff>
    </xdr:from>
    <xdr:to>
      <xdr:col>24</xdr:col>
      <xdr:colOff>62865</xdr:colOff>
      <xdr:row>78</xdr:row>
      <xdr:rowOff>145171</xdr:rowOff>
    </xdr:to>
    <xdr:cxnSp macro="">
      <xdr:nvCxnSpPr>
        <xdr:cNvPr id="171" name="直線コネクタ 170"/>
        <xdr:cNvCxnSpPr/>
      </xdr:nvCxnSpPr>
      <xdr:spPr>
        <a:xfrm flipV="1">
          <a:off x="4633595" y="12552269"/>
          <a:ext cx="1270" cy="966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148998</xdr:rowOff>
    </xdr:from>
    <xdr:ext cx="599010" cy="259045"/>
    <xdr:sp macro="" textlink="">
      <xdr:nvSpPr>
        <xdr:cNvPr id="172" name="民生費最小値テキスト"/>
        <xdr:cNvSpPr txBox="1"/>
      </xdr:nvSpPr>
      <xdr:spPr>
        <a:xfrm>
          <a:off x="4686300" y="13522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145171</xdr:rowOff>
    </xdr:from>
    <xdr:to>
      <xdr:col>24</xdr:col>
      <xdr:colOff>152400</xdr:colOff>
      <xdr:row>78</xdr:row>
      <xdr:rowOff>145171</xdr:rowOff>
    </xdr:to>
    <xdr:cxnSp macro="">
      <xdr:nvCxnSpPr>
        <xdr:cNvPr id="173" name="直線コネクタ 172"/>
        <xdr:cNvCxnSpPr/>
      </xdr:nvCxnSpPr>
      <xdr:spPr>
        <a:xfrm>
          <a:off x="4546600" y="13518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154546</xdr:rowOff>
    </xdr:from>
    <xdr:ext cx="599010" cy="259045"/>
    <xdr:sp macro="" textlink="">
      <xdr:nvSpPr>
        <xdr:cNvPr id="174" name="民生費最大値テキスト"/>
        <xdr:cNvSpPr txBox="1"/>
      </xdr:nvSpPr>
      <xdr:spPr>
        <a:xfrm>
          <a:off x="4686300" y="12327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236,054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73</xdr:row>
      <xdr:rowOff>36419</xdr:rowOff>
    </xdr:from>
    <xdr:to>
      <xdr:col>24</xdr:col>
      <xdr:colOff>152400</xdr:colOff>
      <xdr:row>73</xdr:row>
      <xdr:rowOff>36419</xdr:rowOff>
    </xdr:to>
    <xdr:cxnSp macro="">
      <xdr:nvCxnSpPr>
        <xdr:cNvPr id="175" name="直線コネクタ 174"/>
        <xdr:cNvCxnSpPr/>
      </xdr:nvCxnSpPr>
      <xdr:spPr>
        <a:xfrm>
          <a:off x="4546600" y="12552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7478</xdr:rowOff>
    </xdr:from>
    <xdr:to>
      <xdr:col>24</xdr:col>
      <xdr:colOff>63500</xdr:colOff>
      <xdr:row>75</xdr:row>
      <xdr:rowOff>47277</xdr:rowOff>
    </xdr:to>
    <xdr:cxnSp macro="">
      <xdr:nvCxnSpPr>
        <xdr:cNvPr id="176" name="直線コネクタ 175"/>
        <xdr:cNvCxnSpPr/>
      </xdr:nvCxnSpPr>
      <xdr:spPr>
        <a:xfrm>
          <a:off x="3797300" y="12866228"/>
          <a:ext cx="838200" cy="3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165967</xdr:rowOff>
    </xdr:from>
    <xdr:ext cx="599010" cy="259045"/>
    <xdr:sp macro="" textlink="">
      <xdr:nvSpPr>
        <xdr:cNvPr id="177" name="民生費平均値テキスト"/>
        <xdr:cNvSpPr txBox="1"/>
      </xdr:nvSpPr>
      <xdr:spPr>
        <a:xfrm>
          <a:off x="4686300" y="13024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16090</xdr:rowOff>
    </xdr:from>
    <xdr:to>
      <xdr:col>24</xdr:col>
      <xdr:colOff>114300</xdr:colOff>
      <xdr:row>76</xdr:row>
      <xdr:rowOff>117690</xdr:rowOff>
    </xdr:to>
    <xdr:sp macro="" textlink="">
      <xdr:nvSpPr>
        <xdr:cNvPr id="178" name="フローチャート: 判断 177"/>
        <xdr:cNvSpPr/>
      </xdr:nvSpPr>
      <xdr:spPr>
        <a:xfrm>
          <a:off x="45847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209</xdr:rowOff>
    </xdr:from>
    <xdr:to>
      <xdr:col>19</xdr:col>
      <xdr:colOff>177800</xdr:colOff>
      <xdr:row>75</xdr:row>
      <xdr:rowOff>7478</xdr:rowOff>
    </xdr:to>
    <xdr:cxnSp macro="">
      <xdr:nvCxnSpPr>
        <xdr:cNvPr id="179" name="直線コネクタ 178"/>
        <xdr:cNvCxnSpPr/>
      </xdr:nvCxnSpPr>
      <xdr:spPr>
        <a:xfrm>
          <a:off x="2908300" y="12858959"/>
          <a:ext cx="889000" cy="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27910</xdr:rowOff>
    </xdr:from>
    <xdr:to>
      <xdr:col>20</xdr:col>
      <xdr:colOff>38100</xdr:colOff>
      <xdr:row>76</xdr:row>
      <xdr:rowOff>129510</xdr:rowOff>
    </xdr:to>
    <xdr:sp macro="" textlink="">
      <xdr:nvSpPr>
        <xdr:cNvPr id="180" name="フローチャート: 判断 179"/>
        <xdr:cNvSpPr/>
      </xdr:nvSpPr>
      <xdr:spPr>
        <a:xfrm>
          <a:off x="3746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120637</xdr:rowOff>
    </xdr:from>
    <xdr:ext cx="599010" cy="259045"/>
    <xdr:sp macro="" textlink="">
      <xdr:nvSpPr>
        <xdr:cNvPr id="181" name="テキスト ボックス 180"/>
        <xdr:cNvSpPr txBox="1"/>
      </xdr:nvSpPr>
      <xdr:spPr>
        <a:xfrm>
          <a:off x="3497795" y="1315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119972</xdr:rowOff>
    </xdr:from>
    <xdr:to>
      <xdr:col>15</xdr:col>
      <xdr:colOff>50800</xdr:colOff>
      <xdr:row>75</xdr:row>
      <xdr:rowOff>209</xdr:rowOff>
    </xdr:to>
    <xdr:cxnSp macro="">
      <xdr:nvCxnSpPr>
        <xdr:cNvPr id="182" name="直線コネクタ 181"/>
        <xdr:cNvCxnSpPr/>
      </xdr:nvCxnSpPr>
      <xdr:spPr>
        <a:xfrm>
          <a:off x="2019300" y="12807272"/>
          <a:ext cx="889000" cy="5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98814</xdr:rowOff>
    </xdr:from>
    <xdr:to>
      <xdr:col>15</xdr:col>
      <xdr:colOff>101600</xdr:colOff>
      <xdr:row>77</xdr:row>
      <xdr:rowOff>28964</xdr:rowOff>
    </xdr:to>
    <xdr:sp macro="" textlink="">
      <xdr:nvSpPr>
        <xdr:cNvPr id="183" name="フローチャート: 判断 182"/>
        <xdr:cNvSpPr/>
      </xdr:nvSpPr>
      <xdr:spPr>
        <a:xfrm>
          <a:off x="2857500" y="1312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20091</xdr:rowOff>
    </xdr:from>
    <xdr:ext cx="599010" cy="259045"/>
    <xdr:sp macro="" textlink="">
      <xdr:nvSpPr>
        <xdr:cNvPr id="184" name="テキスト ボックス 183"/>
        <xdr:cNvSpPr txBox="1"/>
      </xdr:nvSpPr>
      <xdr:spPr>
        <a:xfrm>
          <a:off x="2608795" y="1322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153912</xdr:rowOff>
    </xdr:from>
    <xdr:to>
      <xdr:col>10</xdr:col>
      <xdr:colOff>114300</xdr:colOff>
      <xdr:row>74</xdr:row>
      <xdr:rowOff>119972</xdr:rowOff>
    </xdr:to>
    <xdr:cxnSp macro="">
      <xdr:nvCxnSpPr>
        <xdr:cNvPr id="185" name="直線コネクタ 184"/>
        <xdr:cNvCxnSpPr/>
      </xdr:nvCxnSpPr>
      <xdr:spPr>
        <a:xfrm>
          <a:off x="1130300" y="12326862"/>
          <a:ext cx="889000" cy="48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109429</xdr:rowOff>
    </xdr:from>
    <xdr:to>
      <xdr:col>10</xdr:col>
      <xdr:colOff>165100</xdr:colOff>
      <xdr:row>77</xdr:row>
      <xdr:rowOff>39579</xdr:rowOff>
    </xdr:to>
    <xdr:sp macro="" textlink="">
      <xdr:nvSpPr>
        <xdr:cNvPr id="186" name="フローチャート: 判断 185"/>
        <xdr:cNvSpPr/>
      </xdr:nvSpPr>
      <xdr:spPr>
        <a:xfrm>
          <a:off x="1968500" y="1313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30706</xdr:rowOff>
    </xdr:from>
    <xdr:ext cx="599010" cy="259045"/>
    <xdr:sp macro="" textlink="">
      <xdr:nvSpPr>
        <xdr:cNvPr id="187" name="テキスト ボックス 186"/>
        <xdr:cNvSpPr txBox="1"/>
      </xdr:nvSpPr>
      <xdr:spPr>
        <a:xfrm>
          <a:off x="1719795" y="13232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47287</xdr:rowOff>
    </xdr:from>
    <xdr:to>
      <xdr:col>6</xdr:col>
      <xdr:colOff>38100</xdr:colOff>
      <xdr:row>77</xdr:row>
      <xdr:rowOff>148887</xdr:rowOff>
    </xdr:to>
    <xdr:sp macro="" textlink="">
      <xdr:nvSpPr>
        <xdr:cNvPr id="188" name="フローチャート: 判断 187"/>
        <xdr:cNvSpPr/>
      </xdr:nvSpPr>
      <xdr:spPr>
        <a:xfrm>
          <a:off x="1079500" y="132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140014</xdr:rowOff>
    </xdr:from>
    <xdr:ext cx="599010" cy="259045"/>
    <xdr:sp macro="" textlink="">
      <xdr:nvSpPr>
        <xdr:cNvPr id="189" name="テキスト ボックス 188"/>
        <xdr:cNvSpPr txBox="1"/>
      </xdr:nvSpPr>
      <xdr:spPr>
        <a:xfrm>
          <a:off x="830795" y="1334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167927</xdr:rowOff>
    </xdr:from>
    <xdr:to>
      <xdr:col>24</xdr:col>
      <xdr:colOff>114300</xdr:colOff>
      <xdr:row>75</xdr:row>
      <xdr:rowOff>98077</xdr:rowOff>
    </xdr:to>
    <xdr:sp macro="" textlink="">
      <xdr:nvSpPr>
        <xdr:cNvPr id="195" name="楕円 194"/>
        <xdr:cNvSpPr/>
      </xdr:nvSpPr>
      <xdr:spPr>
        <a:xfrm>
          <a:off x="4584700" y="1285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19354</xdr:rowOff>
    </xdr:from>
    <xdr:ext cx="599010" cy="259045"/>
    <xdr:sp macro="" textlink="">
      <xdr:nvSpPr>
        <xdr:cNvPr id="196" name="民生費該当値テキスト"/>
        <xdr:cNvSpPr txBox="1"/>
      </xdr:nvSpPr>
      <xdr:spPr>
        <a:xfrm>
          <a:off x="4686300" y="12706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128128</xdr:rowOff>
    </xdr:from>
    <xdr:to>
      <xdr:col>20</xdr:col>
      <xdr:colOff>38100</xdr:colOff>
      <xdr:row>75</xdr:row>
      <xdr:rowOff>58278</xdr:rowOff>
    </xdr:to>
    <xdr:sp macro="" textlink="">
      <xdr:nvSpPr>
        <xdr:cNvPr id="197" name="楕円 196"/>
        <xdr:cNvSpPr/>
      </xdr:nvSpPr>
      <xdr:spPr>
        <a:xfrm>
          <a:off x="3746500" y="1281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74805</xdr:rowOff>
    </xdr:from>
    <xdr:ext cx="599010" cy="259045"/>
    <xdr:sp macro="" textlink="">
      <xdr:nvSpPr>
        <xdr:cNvPr id="198" name="テキスト ボックス 197"/>
        <xdr:cNvSpPr txBox="1"/>
      </xdr:nvSpPr>
      <xdr:spPr>
        <a:xfrm>
          <a:off x="3497795" y="1259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120859</xdr:rowOff>
    </xdr:from>
    <xdr:to>
      <xdr:col>15</xdr:col>
      <xdr:colOff>101600</xdr:colOff>
      <xdr:row>75</xdr:row>
      <xdr:rowOff>51009</xdr:rowOff>
    </xdr:to>
    <xdr:sp macro="" textlink="">
      <xdr:nvSpPr>
        <xdr:cNvPr id="199" name="楕円 198"/>
        <xdr:cNvSpPr/>
      </xdr:nvSpPr>
      <xdr:spPr>
        <a:xfrm>
          <a:off x="2857500" y="1280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67536</xdr:rowOff>
    </xdr:from>
    <xdr:ext cx="599010" cy="259045"/>
    <xdr:sp macro="" textlink="">
      <xdr:nvSpPr>
        <xdr:cNvPr id="200" name="テキスト ボックス 199"/>
        <xdr:cNvSpPr txBox="1"/>
      </xdr:nvSpPr>
      <xdr:spPr>
        <a:xfrm>
          <a:off x="2608795" y="1258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69172</xdr:rowOff>
    </xdr:from>
    <xdr:to>
      <xdr:col>10</xdr:col>
      <xdr:colOff>165100</xdr:colOff>
      <xdr:row>74</xdr:row>
      <xdr:rowOff>170772</xdr:rowOff>
    </xdr:to>
    <xdr:sp macro="" textlink="">
      <xdr:nvSpPr>
        <xdr:cNvPr id="201" name="楕円 200"/>
        <xdr:cNvSpPr/>
      </xdr:nvSpPr>
      <xdr:spPr>
        <a:xfrm>
          <a:off x="1968500" y="1275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15849</xdr:rowOff>
    </xdr:from>
    <xdr:ext cx="599010" cy="259045"/>
    <xdr:sp macro="" textlink="">
      <xdr:nvSpPr>
        <xdr:cNvPr id="202" name="テキスト ボックス 201"/>
        <xdr:cNvSpPr txBox="1"/>
      </xdr:nvSpPr>
      <xdr:spPr>
        <a:xfrm>
          <a:off x="1719795" y="12531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103112</xdr:rowOff>
    </xdr:from>
    <xdr:to>
      <xdr:col>6</xdr:col>
      <xdr:colOff>38100</xdr:colOff>
      <xdr:row>72</xdr:row>
      <xdr:rowOff>33262</xdr:rowOff>
    </xdr:to>
    <xdr:sp macro="" textlink="">
      <xdr:nvSpPr>
        <xdr:cNvPr id="203" name="楕円 202"/>
        <xdr:cNvSpPr/>
      </xdr:nvSpPr>
      <xdr:spPr>
        <a:xfrm>
          <a:off x="1079500" y="1227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49789</xdr:rowOff>
    </xdr:from>
    <xdr:ext cx="599010" cy="259045"/>
    <xdr:sp macro="" textlink="">
      <xdr:nvSpPr>
        <xdr:cNvPr id="204" name="テキスト ボックス 203"/>
        <xdr:cNvSpPr txBox="1"/>
      </xdr:nvSpPr>
      <xdr:spPr>
        <a:xfrm>
          <a:off x="830795" y="1205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94</xdr:row>
      <xdr:rowOff>41304</xdr:rowOff>
    </xdr:from>
    <xdr:to>
      <xdr:col>24</xdr:col>
      <xdr:colOff>62865</xdr:colOff>
      <xdr:row>98</xdr:row>
      <xdr:rowOff>83234</xdr:rowOff>
    </xdr:to>
    <xdr:cxnSp macro="">
      <xdr:nvCxnSpPr>
        <xdr:cNvPr id="226" name="直線コネクタ 225"/>
        <xdr:cNvCxnSpPr/>
      </xdr:nvCxnSpPr>
      <xdr:spPr>
        <a:xfrm flipV="1">
          <a:off x="4633595" y="16157604"/>
          <a:ext cx="1270" cy="727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87061</xdr:rowOff>
    </xdr:from>
    <xdr:ext cx="534377" cy="259045"/>
    <xdr:sp macro="" textlink="">
      <xdr:nvSpPr>
        <xdr:cNvPr id="227" name="衛生費最小値テキスト"/>
        <xdr:cNvSpPr txBox="1"/>
      </xdr:nvSpPr>
      <xdr:spPr>
        <a:xfrm>
          <a:off x="4686300" y="1688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83234</xdr:rowOff>
    </xdr:from>
    <xdr:to>
      <xdr:col>24</xdr:col>
      <xdr:colOff>152400</xdr:colOff>
      <xdr:row>98</xdr:row>
      <xdr:rowOff>83234</xdr:rowOff>
    </xdr:to>
    <xdr:cxnSp macro="">
      <xdr:nvCxnSpPr>
        <xdr:cNvPr id="228" name="直線コネクタ 227"/>
        <xdr:cNvCxnSpPr/>
      </xdr:nvCxnSpPr>
      <xdr:spPr>
        <a:xfrm>
          <a:off x="4546600" y="1688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159431</xdr:rowOff>
    </xdr:from>
    <xdr:ext cx="599010" cy="259045"/>
    <xdr:sp macro="" textlink="">
      <xdr:nvSpPr>
        <xdr:cNvPr id="229" name="衛生費最大値テキスト"/>
        <xdr:cNvSpPr txBox="1"/>
      </xdr:nvSpPr>
      <xdr:spPr>
        <a:xfrm>
          <a:off x="4686300" y="15932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94</xdr:row>
      <xdr:rowOff>41304</xdr:rowOff>
    </xdr:from>
    <xdr:to>
      <xdr:col>24</xdr:col>
      <xdr:colOff>152400</xdr:colOff>
      <xdr:row>94</xdr:row>
      <xdr:rowOff>41304</xdr:rowOff>
    </xdr:to>
    <xdr:cxnSp macro="">
      <xdr:nvCxnSpPr>
        <xdr:cNvPr id="230" name="直線コネクタ 229"/>
        <xdr:cNvCxnSpPr/>
      </xdr:nvCxnSpPr>
      <xdr:spPr>
        <a:xfrm>
          <a:off x="4546600" y="16157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121896</xdr:rowOff>
    </xdr:from>
    <xdr:to>
      <xdr:col>24</xdr:col>
      <xdr:colOff>63500</xdr:colOff>
      <xdr:row>96</xdr:row>
      <xdr:rowOff>89469</xdr:rowOff>
    </xdr:to>
    <xdr:cxnSp macro="">
      <xdr:nvCxnSpPr>
        <xdr:cNvPr id="231" name="直線コネクタ 230"/>
        <xdr:cNvCxnSpPr/>
      </xdr:nvCxnSpPr>
      <xdr:spPr>
        <a:xfrm flipV="1">
          <a:off x="3797300" y="16409646"/>
          <a:ext cx="838200" cy="13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64053</xdr:rowOff>
    </xdr:from>
    <xdr:ext cx="534377" cy="259045"/>
    <xdr:sp macro="" textlink="">
      <xdr:nvSpPr>
        <xdr:cNvPr id="232" name="衛生費平均値テキスト"/>
        <xdr:cNvSpPr txBox="1"/>
      </xdr:nvSpPr>
      <xdr:spPr>
        <a:xfrm>
          <a:off x="4686300" y="16694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85626</xdr:rowOff>
    </xdr:from>
    <xdr:to>
      <xdr:col>24</xdr:col>
      <xdr:colOff>114300</xdr:colOff>
      <xdr:row>98</xdr:row>
      <xdr:rowOff>15776</xdr:rowOff>
    </xdr:to>
    <xdr:sp macro="" textlink="">
      <xdr:nvSpPr>
        <xdr:cNvPr id="233" name="フローチャート: 判断 232"/>
        <xdr:cNvSpPr/>
      </xdr:nvSpPr>
      <xdr:spPr>
        <a:xfrm>
          <a:off x="4584700" y="1671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89469</xdr:rowOff>
    </xdr:from>
    <xdr:to>
      <xdr:col>19</xdr:col>
      <xdr:colOff>177800</xdr:colOff>
      <xdr:row>96</xdr:row>
      <xdr:rowOff>155000</xdr:rowOff>
    </xdr:to>
    <xdr:cxnSp macro="">
      <xdr:nvCxnSpPr>
        <xdr:cNvPr id="234" name="直線コネクタ 233"/>
        <xdr:cNvCxnSpPr/>
      </xdr:nvCxnSpPr>
      <xdr:spPr>
        <a:xfrm flipV="1">
          <a:off x="2908300" y="16548669"/>
          <a:ext cx="889000" cy="6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82079</xdr:rowOff>
    </xdr:from>
    <xdr:to>
      <xdr:col>20</xdr:col>
      <xdr:colOff>38100</xdr:colOff>
      <xdr:row>98</xdr:row>
      <xdr:rowOff>12229</xdr:rowOff>
    </xdr:to>
    <xdr:sp macro="" textlink="">
      <xdr:nvSpPr>
        <xdr:cNvPr id="235" name="フローチャート: 判断 234"/>
        <xdr:cNvSpPr/>
      </xdr:nvSpPr>
      <xdr:spPr>
        <a:xfrm>
          <a:off x="3746500" y="1671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3356</xdr:rowOff>
    </xdr:from>
    <xdr:ext cx="534377" cy="259045"/>
    <xdr:sp macro="" textlink="">
      <xdr:nvSpPr>
        <xdr:cNvPr id="236" name="テキスト ボックス 235"/>
        <xdr:cNvSpPr txBox="1"/>
      </xdr:nvSpPr>
      <xdr:spPr>
        <a:xfrm>
          <a:off x="3530111" y="1680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104439</xdr:rowOff>
    </xdr:from>
    <xdr:to>
      <xdr:col>15</xdr:col>
      <xdr:colOff>50800</xdr:colOff>
      <xdr:row>96</xdr:row>
      <xdr:rowOff>155000</xdr:rowOff>
    </xdr:to>
    <xdr:cxnSp macro="">
      <xdr:nvCxnSpPr>
        <xdr:cNvPr id="237" name="直線コネクタ 236"/>
        <xdr:cNvCxnSpPr/>
      </xdr:nvCxnSpPr>
      <xdr:spPr>
        <a:xfrm>
          <a:off x="2019300" y="15534939"/>
          <a:ext cx="889000" cy="107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98622</xdr:rowOff>
    </xdr:from>
    <xdr:to>
      <xdr:col>15</xdr:col>
      <xdr:colOff>101600</xdr:colOff>
      <xdr:row>98</xdr:row>
      <xdr:rowOff>28772</xdr:rowOff>
    </xdr:to>
    <xdr:sp macro="" textlink="">
      <xdr:nvSpPr>
        <xdr:cNvPr id="238" name="フローチャート: 判断 237"/>
        <xdr:cNvSpPr/>
      </xdr:nvSpPr>
      <xdr:spPr>
        <a:xfrm>
          <a:off x="2857500" y="1672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19899</xdr:rowOff>
    </xdr:from>
    <xdr:ext cx="534377" cy="259045"/>
    <xdr:sp macro="" textlink="">
      <xdr:nvSpPr>
        <xdr:cNvPr id="239" name="テキスト ボックス 238"/>
        <xdr:cNvSpPr txBox="1"/>
      </xdr:nvSpPr>
      <xdr:spPr>
        <a:xfrm>
          <a:off x="2641111" y="1682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104439</xdr:rowOff>
    </xdr:from>
    <xdr:to>
      <xdr:col>10</xdr:col>
      <xdr:colOff>114300</xdr:colOff>
      <xdr:row>91</xdr:row>
      <xdr:rowOff>89664</xdr:rowOff>
    </xdr:to>
    <xdr:cxnSp macro="">
      <xdr:nvCxnSpPr>
        <xdr:cNvPr id="240" name="直線コネクタ 239"/>
        <xdr:cNvCxnSpPr/>
      </xdr:nvCxnSpPr>
      <xdr:spPr>
        <a:xfrm flipV="1">
          <a:off x="1130300" y="15534939"/>
          <a:ext cx="889000" cy="15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97507</xdr:rowOff>
    </xdr:from>
    <xdr:to>
      <xdr:col>10</xdr:col>
      <xdr:colOff>165100</xdr:colOff>
      <xdr:row>98</xdr:row>
      <xdr:rowOff>27657</xdr:rowOff>
    </xdr:to>
    <xdr:sp macro="" textlink="">
      <xdr:nvSpPr>
        <xdr:cNvPr id="241" name="フローチャート: 判断 240"/>
        <xdr:cNvSpPr/>
      </xdr:nvSpPr>
      <xdr:spPr>
        <a:xfrm>
          <a:off x="1968500" y="1672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18784</xdr:rowOff>
    </xdr:from>
    <xdr:ext cx="534377" cy="259045"/>
    <xdr:sp macro="" textlink="">
      <xdr:nvSpPr>
        <xdr:cNvPr id="242" name="テキスト ボックス 241"/>
        <xdr:cNvSpPr txBox="1"/>
      </xdr:nvSpPr>
      <xdr:spPr>
        <a:xfrm>
          <a:off x="1752111" y="1682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109936</xdr:rowOff>
    </xdr:from>
    <xdr:to>
      <xdr:col>6</xdr:col>
      <xdr:colOff>38100</xdr:colOff>
      <xdr:row>98</xdr:row>
      <xdr:rowOff>40086</xdr:rowOff>
    </xdr:to>
    <xdr:sp macro="" textlink="">
      <xdr:nvSpPr>
        <xdr:cNvPr id="243" name="フローチャート: 判断 242"/>
        <xdr:cNvSpPr/>
      </xdr:nvSpPr>
      <xdr:spPr>
        <a:xfrm>
          <a:off x="1079500" y="16740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31213</xdr:rowOff>
    </xdr:from>
    <xdr:ext cx="534377" cy="259045"/>
    <xdr:sp macro="" textlink="">
      <xdr:nvSpPr>
        <xdr:cNvPr id="244" name="テキスト ボックス 243"/>
        <xdr:cNvSpPr txBox="1"/>
      </xdr:nvSpPr>
      <xdr:spPr>
        <a:xfrm>
          <a:off x="863111" y="1683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71096</xdr:rowOff>
    </xdr:from>
    <xdr:to>
      <xdr:col>24</xdr:col>
      <xdr:colOff>114300</xdr:colOff>
      <xdr:row>96</xdr:row>
      <xdr:rowOff>1246</xdr:rowOff>
    </xdr:to>
    <xdr:sp macro="" textlink="">
      <xdr:nvSpPr>
        <xdr:cNvPr id="250" name="楕円 249"/>
        <xdr:cNvSpPr/>
      </xdr:nvSpPr>
      <xdr:spPr>
        <a:xfrm>
          <a:off x="4584700" y="1635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93973</xdr:rowOff>
    </xdr:from>
    <xdr:ext cx="599010" cy="259045"/>
    <xdr:sp macro="" textlink="">
      <xdr:nvSpPr>
        <xdr:cNvPr id="251" name="衛生費該当値テキスト"/>
        <xdr:cNvSpPr txBox="1"/>
      </xdr:nvSpPr>
      <xdr:spPr>
        <a:xfrm>
          <a:off x="4686300" y="1621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38669</xdr:rowOff>
    </xdr:from>
    <xdr:to>
      <xdr:col>20</xdr:col>
      <xdr:colOff>38100</xdr:colOff>
      <xdr:row>96</xdr:row>
      <xdr:rowOff>140269</xdr:rowOff>
    </xdr:to>
    <xdr:sp macro="" textlink="">
      <xdr:nvSpPr>
        <xdr:cNvPr id="252" name="楕円 251"/>
        <xdr:cNvSpPr/>
      </xdr:nvSpPr>
      <xdr:spPr>
        <a:xfrm>
          <a:off x="3746500" y="1649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156796</xdr:rowOff>
    </xdr:from>
    <xdr:ext cx="599010" cy="259045"/>
    <xdr:sp macro="" textlink="">
      <xdr:nvSpPr>
        <xdr:cNvPr id="253" name="テキスト ボックス 252"/>
        <xdr:cNvSpPr txBox="1"/>
      </xdr:nvSpPr>
      <xdr:spPr>
        <a:xfrm>
          <a:off x="3497795" y="16273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104200</xdr:rowOff>
    </xdr:from>
    <xdr:to>
      <xdr:col>15</xdr:col>
      <xdr:colOff>101600</xdr:colOff>
      <xdr:row>97</xdr:row>
      <xdr:rowOff>34350</xdr:rowOff>
    </xdr:to>
    <xdr:sp macro="" textlink="">
      <xdr:nvSpPr>
        <xdr:cNvPr id="254" name="楕円 253"/>
        <xdr:cNvSpPr/>
      </xdr:nvSpPr>
      <xdr:spPr>
        <a:xfrm>
          <a:off x="2857500" y="1656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50877</xdr:rowOff>
    </xdr:from>
    <xdr:ext cx="599010" cy="259045"/>
    <xdr:sp macro="" textlink="">
      <xdr:nvSpPr>
        <xdr:cNvPr id="255" name="テキスト ボックス 254"/>
        <xdr:cNvSpPr txBox="1"/>
      </xdr:nvSpPr>
      <xdr:spPr>
        <a:xfrm>
          <a:off x="2608795" y="1633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53639</xdr:rowOff>
    </xdr:from>
    <xdr:to>
      <xdr:col>10</xdr:col>
      <xdr:colOff>165100</xdr:colOff>
      <xdr:row>90</xdr:row>
      <xdr:rowOff>155239</xdr:rowOff>
    </xdr:to>
    <xdr:sp macro="" textlink="">
      <xdr:nvSpPr>
        <xdr:cNvPr id="256" name="楕円 255"/>
        <xdr:cNvSpPr/>
      </xdr:nvSpPr>
      <xdr:spPr>
        <a:xfrm>
          <a:off x="1968500" y="1548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316</xdr:rowOff>
    </xdr:from>
    <xdr:ext cx="599010" cy="259045"/>
    <xdr:sp macro="" textlink="">
      <xdr:nvSpPr>
        <xdr:cNvPr id="257" name="テキスト ボックス 256"/>
        <xdr:cNvSpPr txBox="1"/>
      </xdr:nvSpPr>
      <xdr:spPr>
        <a:xfrm>
          <a:off x="1719795" y="15259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38864</xdr:rowOff>
    </xdr:from>
    <xdr:to>
      <xdr:col>6</xdr:col>
      <xdr:colOff>38100</xdr:colOff>
      <xdr:row>91</xdr:row>
      <xdr:rowOff>140464</xdr:rowOff>
    </xdr:to>
    <xdr:sp macro="" textlink="">
      <xdr:nvSpPr>
        <xdr:cNvPr id="258" name="楕円 257"/>
        <xdr:cNvSpPr/>
      </xdr:nvSpPr>
      <xdr:spPr>
        <a:xfrm>
          <a:off x="1079500" y="1564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89</xdr:row>
      <xdr:rowOff>156991</xdr:rowOff>
    </xdr:from>
    <xdr:ext cx="599010" cy="259045"/>
    <xdr:sp macro="" textlink="">
      <xdr:nvSpPr>
        <xdr:cNvPr id="259" name="テキスト ボックス 258"/>
        <xdr:cNvSpPr txBox="1"/>
      </xdr:nvSpPr>
      <xdr:spPr>
        <a:xfrm>
          <a:off x="830795" y="15416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5" name="テキスト ボックス 274"/>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7" name="テキスト ボックス 276"/>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17262</xdr:rowOff>
    </xdr:from>
    <xdr:to>
      <xdr:col>54</xdr:col>
      <xdr:colOff>189865</xdr:colOff>
      <xdr:row>38</xdr:row>
      <xdr:rowOff>139700</xdr:rowOff>
    </xdr:to>
    <xdr:cxnSp macro="">
      <xdr:nvCxnSpPr>
        <xdr:cNvPr id="281" name="直線コネクタ 280"/>
        <xdr:cNvCxnSpPr/>
      </xdr:nvCxnSpPr>
      <xdr:spPr>
        <a:xfrm flipV="1">
          <a:off x="10475595" y="5160762"/>
          <a:ext cx="1270" cy="149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135389</xdr:rowOff>
    </xdr:from>
    <xdr:ext cx="534377" cy="259045"/>
    <xdr:sp macro="" textlink="">
      <xdr:nvSpPr>
        <xdr:cNvPr id="284" name="労働費最大値テキスト"/>
        <xdr:cNvSpPr txBox="1"/>
      </xdr:nvSpPr>
      <xdr:spPr>
        <a:xfrm>
          <a:off x="10528300" y="493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17262</xdr:rowOff>
    </xdr:from>
    <xdr:to>
      <xdr:col>55</xdr:col>
      <xdr:colOff>88900</xdr:colOff>
      <xdr:row>30</xdr:row>
      <xdr:rowOff>17262</xdr:rowOff>
    </xdr:to>
    <xdr:cxnSp macro="">
      <xdr:nvCxnSpPr>
        <xdr:cNvPr id="285" name="直線コネクタ 284"/>
        <xdr:cNvCxnSpPr/>
      </xdr:nvCxnSpPr>
      <xdr:spPr>
        <a:xfrm>
          <a:off x="10388600" y="516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31618</xdr:rowOff>
    </xdr:from>
    <xdr:to>
      <xdr:col>55</xdr:col>
      <xdr:colOff>0</xdr:colOff>
      <xdr:row>34</xdr:row>
      <xdr:rowOff>8758</xdr:rowOff>
    </xdr:to>
    <xdr:cxnSp macro="">
      <xdr:nvCxnSpPr>
        <xdr:cNvPr id="286" name="直線コネクタ 285"/>
        <xdr:cNvCxnSpPr/>
      </xdr:nvCxnSpPr>
      <xdr:spPr>
        <a:xfrm>
          <a:off x="9639300" y="5518018"/>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129140</xdr:rowOff>
    </xdr:from>
    <xdr:ext cx="469744" cy="259045"/>
    <xdr:sp macro="" textlink="">
      <xdr:nvSpPr>
        <xdr:cNvPr id="287" name="労働費平均値テキスト"/>
        <xdr:cNvSpPr txBox="1"/>
      </xdr:nvSpPr>
      <xdr:spPr>
        <a:xfrm>
          <a:off x="10528300" y="6472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150713</xdr:rowOff>
    </xdr:from>
    <xdr:to>
      <xdr:col>55</xdr:col>
      <xdr:colOff>50800</xdr:colOff>
      <xdr:row>38</xdr:row>
      <xdr:rowOff>80863</xdr:rowOff>
    </xdr:to>
    <xdr:sp macro="" textlink="">
      <xdr:nvSpPr>
        <xdr:cNvPr id="288" name="フローチャート: 判断 287"/>
        <xdr:cNvSpPr/>
      </xdr:nvSpPr>
      <xdr:spPr>
        <a:xfrm>
          <a:off x="104267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25034</xdr:rowOff>
    </xdr:from>
    <xdr:to>
      <xdr:col>50</xdr:col>
      <xdr:colOff>114300</xdr:colOff>
      <xdr:row>32</xdr:row>
      <xdr:rowOff>31618</xdr:rowOff>
    </xdr:to>
    <xdr:cxnSp macro="">
      <xdr:nvCxnSpPr>
        <xdr:cNvPr id="289" name="直線コネクタ 288"/>
        <xdr:cNvCxnSpPr/>
      </xdr:nvCxnSpPr>
      <xdr:spPr>
        <a:xfrm>
          <a:off x="8750300" y="5511434"/>
          <a:ext cx="8890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142575</xdr:rowOff>
    </xdr:from>
    <xdr:to>
      <xdr:col>50</xdr:col>
      <xdr:colOff>165100</xdr:colOff>
      <xdr:row>38</xdr:row>
      <xdr:rowOff>72726</xdr:rowOff>
    </xdr:to>
    <xdr:sp macro="" textlink="">
      <xdr:nvSpPr>
        <xdr:cNvPr id="290" name="フローチャート: 判断 289"/>
        <xdr:cNvSpPr/>
      </xdr:nvSpPr>
      <xdr:spPr>
        <a:xfrm>
          <a:off x="9588500" y="64862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63852</xdr:rowOff>
    </xdr:from>
    <xdr:ext cx="469744" cy="259045"/>
    <xdr:sp macro="" textlink="">
      <xdr:nvSpPr>
        <xdr:cNvPr id="291" name="テキスト ボックス 290"/>
        <xdr:cNvSpPr txBox="1"/>
      </xdr:nvSpPr>
      <xdr:spPr>
        <a:xfrm>
          <a:off x="9404428" y="657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25034</xdr:rowOff>
    </xdr:from>
    <xdr:to>
      <xdr:col>45</xdr:col>
      <xdr:colOff>177800</xdr:colOff>
      <xdr:row>32</xdr:row>
      <xdr:rowOff>27960</xdr:rowOff>
    </xdr:to>
    <xdr:cxnSp macro="">
      <xdr:nvCxnSpPr>
        <xdr:cNvPr id="292" name="直線コネクタ 291"/>
        <xdr:cNvCxnSpPr/>
      </xdr:nvCxnSpPr>
      <xdr:spPr>
        <a:xfrm flipV="1">
          <a:off x="7861300" y="5511434"/>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128676</xdr:rowOff>
    </xdr:from>
    <xdr:to>
      <xdr:col>46</xdr:col>
      <xdr:colOff>38100</xdr:colOff>
      <xdr:row>38</xdr:row>
      <xdr:rowOff>58826</xdr:rowOff>
    </xdr:to>
    <xdr:sp macro="" textlink="">
      <xdr:nvSpPr>
        <xdr:cNvPr id="293" name="フローチャート: 判断 292"/>
        <xdr:cNvSpPr/>
      </xdr:nvSpPr>
      <xdr:spPr>
        <a:xfrm>
          <a:off x="8699500" y="64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49954</xdr:rowOff>
    </xdr:from>
    <xdr:ext cx="469744" cy="259045"/>
    <xdr:sp macro="" textlink="">
      <xdr:nvSpPr>
        <xdr:cNvPr id="294" name="テキスト ボックス 293"/>
        <xdr:cNvSpPr txBox="1"/>
      </xdr:nvSpPr>
      <xdr:spPr>
        <a:xfrm>
          <a:off x="8515428" y="656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27960</xdr:rowOff>
    </xdr:from>
    <xdr:to>
      <xdr:col>41</xdr:col>
      <xdr:colOff>50800</xdr:colOff>
      <xdr:row>32</xdr:row>
      <xdr:rowOff>115011</xdr:rowOff>
    </xdr:to>
    <xdr:cxnSp macro="">
      <xdr:nvCxnSpPr>
        <xdr:cNvPr id="295" name="直線コネクタ 294"/>
        <xdr:cNvCxnSpPr/>
      </xdr:nvCxnSpPr>
      <xdr:spPr>
        <a:xfrm flipV="1">
          <a:off x="6972300" y="5514360"/>
          <a:ext cx="889000" cy="8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26538</xdr:rowOff>
    </xdr:from>
    <xdr:to>
      <xdr:col>41</xdr:col>
      <xdr:colOff>101600</xdr:colOff>
      <xdr:row>37</xdr:row>
      <xdr:rowOff>128138</xdr:rowOff>
    </xdr:to>
    <xdr:sp macro="" textlink="">
      <xdr:nvSpPr>
        <xdr:cNvPr id="296" name="フローチャート: 判断 295"/>
        <xdr:cNvSpPr/>
      </xdr:nvSpPr>
      <xdr:spPr>
        <a:xfrm>
          <a:off x="7810500" y="637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119265</xdr:rowOff>
    </xdr:from>
    <xdr:ext cx="469744" cy="259045"/>
    <xdr:sp macro="" textlink="">
      <xdr:nvSpPr>
        <xdr:cNvPr id="297" name="テキスト ボックス 296"/>
        <xdr:cNvSpPr txBox="1"/>
      </xdr:nvSpPr>
      <xdr:spPr>
        <a:xfrm>
          <a:off x="7626428" y="646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162326</xdr:rowOff>
    </xdr:from>
    <xdr:to>
      <xdr:col>36</xdr:col>
      <xdr:colOff>165100</xdr:colOff>
      <xdr:row>37</xdr:row>
      <xdr:rowOff>92476</xdr:rowOff>
    </xdr:to>
    <xdr:sp macro="" textlink="">
      <xdr:nvSpPr>
        <xdr:cNvPr id="298" name="フローチャート: 判断 297"/>
        <xdr:cNvSpPr/>
      </xdr:nvSpPr>
      <xdr:spPr>
        <a:xfrm>
          <a:off x="6921500" y="633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83603</xdr:rowOff>
    </xdr:from>
    <xdr:ext cx="469744" cy="259045"/>
    <xdr:sp macro="" textlink="">
      <xdr:nvSpPr>
        <xdr:cNvPr id="299" name="テキスト ボックス 298"/>
        <xdr:cNvSpPr txBox="1"/>
      </xdr:nvSpPr>
      <xdr:spPr>
        <a:xfrm>
          <a:off x="6737428" y="6427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129408</xdr:rowOff>
    </xdr:from>
    <xdr:to>
      <xdr:col>55</xdr:col>
      <xdr:colOff>50800</xdr:colOff>
      <xdr:row>34</xdr:row>
      <xdr:rowOff>59558</xdr:rowOff>
    </xdr:to>
    <xdr:sp macro="" textlink="">
      <xdr:nvSpPr>
        <xdr:cNvPr id="305" name="楕円 304"/>
        <xdr:cNvSpPr/>
      </xdr:nvSpPr>
      <xdr:spPr>
        <a:xfrm>
          <a:off x="10426700" y="578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152285</xdr:rowOff>
    </xdr:from>
    <xdr:ext cx="469744" cy="259045"/>
    <xdr:sp macro="" textlink="">
      <xdr:nvSpPr>
        <xdr:cNvPr id="306" name="労働費該当値テキスト"/>
        <xdr:cNvSpPr txBox="1"/>
      </xdr:nvSpPr>
      <xdr:spPr>
        <a:xfrm>
          <a:off x="10528300" y="563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152268</xdr:rowOff>
    </xdr:from>
    <xdr:to>
      <xdr:col>50</xdr:col>
      <xdr:colOff>165100</xdr:colOff>
      <xdr:row>32</xdr:row>
      <xdr:rowOff>82418</xdr:rowOff>
    </xdr:to>
    <xdr:sp macro="" textlink="">
      <xdr:nvSpPr>
        <xdr:cNvPr id="307" name="楕円 306"/>
        <xdr:cNvSpPr/>
      </xdr:nvSpPr>
      <xdr:spPr>
        <a:xfrm>
          <a:off x="9588500" y="546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30</xdr:row>
      <xdr:rowOff>98945</xdr:rowOff>
    </xdr:from>
    <xdr:ext cx="534377" cy="259045"/>
    <xdr:sp macro="" textlink="">
      <xdr:nvSpPr>
        <xdr:cNvPr id="308" name="テキスト ボックス 307"/>
        <xdr:cNvSpPr txBox="1"/>
      </xdr:nvSpPr>
      <xdr:spPr>
        <a:xfrm>
          <a:off x="9372111" y="524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145684</xdr:rowOff>
    </xdr:from>
    <xdr:to>
      <xdr:col>46</xdr:col>
      <xdr:colOff>38100</xdr:colOff>
      <xdr:row>32</xdr:row>
      <xdr:rowOff>75834</xdr:rowOff>
    </xdr:to>
    <xdr:sp macro="" textlink="">
      <xdr:nvSpPr>
        <xdr:cNvPr id="309" name="楕円 308"/>
        <xdr:cNvSpPr/>
      </xdr:nvSpPr>
      <xdr:spPr>
        <a:xfrm>
          <a:off x="8699500" y="546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30</xdr:row>
      <xdr:rowOff>92361</xdr:rowOff>
    </xdr:from>
    <xdr:ext cx="534377" cy="259045"/>
    <xdr:sp macro="" textlink="">
      <xdr:nvSpPr>
        <xdr:cNvPr id="310" name="テキスト ボックス 309"/>
        <xdr:cNvSpPr txBox="1"/>
      </xdr:nvSpPr>
      <xdr:spPr>
        <a:xfrm>
          <a:off x="8483111" y="523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148610</xdr:rowOff>
    </xdr:from>
    <xdr:to>
      <xdr:col>41</xdr:col>
      <xdr:colOff>101600</xdr:colOff>
      <xdr:row>32</xdr:row>
      <xdr:rowOff>78760</xdr:rowOff>
    </xdr:to>
    <xdr:sp macro="" textlink="">
      <xdr:nvSpPr>
        <xdr:cNvPr id="311" name="楕円 310"/>
        <xdr:cNvSpPr/>
      </xdr:nvSpPr>
      <xdr:spPr>
        <a:xfrm>
          <a:off x="7810500" y="546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30</xdr:row>
      <xdr:rowOff>95287</xdr:rowOff>
    </xdr:from>
    <xdr:ext cx="534377" cy="259045"/>
    <xdr:sp macro="" textlink="">
      <xdr:nvSpPr>
        <xdr:cNvPr id="312" name="テキスト ボックス 311"/>
        <xdr:cNvSpPr txBox="1"/>
      </xdr:nvSpPr>
      <xdr:spPr>
        <a:xfrm>
          <a:off x="7594111" y="523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64211</xdr:rowOff>
    </xdr:from>
    <xdr:to>
      <xdr:col>36</xdr:col>
      <xdr:colOff>165100</xdr:colOff>
      <xdr:row>32</xdr:row>
      <xdr:rowOff>165811</xdr:rowOff>
    </xdr:to>
    <xdr:sp macro="" textlink="">
      <xdr:nvSpPr>
        <xdr:cNvPr id="313" name="楕円 312"/>
        <xdr:cNvSpPr/>
      </xdr:nvSpPr>
      <xdr:spPr>
        <a:xfrm>
          <a:off x="6921500" y="555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31</xdr:row>
      <xdr:rowOff>10888</xdr:rowOff>
    </xdr:from>
    <xdr:ext cx="534377" cy="259045"/>
    <xdr:sp macro="" textlink="">
      <xdr:nvSpPr>
        <xdr:cNvPr id="314" name="テキスト ボックス 313"/>
        <xdr:cNvSpPr txBox="1"/>
      </xdr:nvSpPr>
      <xdr:spPr>
        <a:xfrm>
          <a:off x="6705111" y="532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84158</xdr:rowOff>
    </xdr:from>
    <xdr:to>
      <xdr:col>54</xdr:col>
      <xdr:colOff>189865</xdr:colOff>
      <xdr:row>59</xdr:row>
      <xdr:rowOff>15060</xdr:rowOff>
    </xdr:to>
    <xdr:cxnSp macro="">
      <xdr:nvCxnSpPr>
        <xdr:cNvPr id="338" name="直線コネクタ 337"/>
        <xdr:cNvCxnSpPr/>
      </xdr:nvCxnSpPr>
      <xdr:spPr>
        <a:xfrm flipV="1">
          <a:off x="10475595" y="8656658"/>
          <a:ext cx="1270" cy="1473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18887</xdr:rowOff>
    </xdr:from>
    <xdr:ext cx="469744" cy="259045"/>
    <xdr:sp macro="" textlink="">
      <xdr:nvSpPr>
        <xdr:cNvPr id="339" name="農林水産業費最小値テキスト"/>
        <xdr:cNvSpPr txBox="1"/>
      </xdr:nvSpPr>
      <xdr:spPr>
        <a:xfrm>
          <a:off x="10528300" y="101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15060</xdr:rowOff>
    </xdr:from>
    <xdr:to>
      <xdr:col>55</xdr:col>
      <xdr:colOff>88900</xdr:colOff>
      <xdr:row>59</xdr:row>
      <xdr:rowOff>15060</xdr:rowOff>
    </xdr:to>
    <xdr:cxnSp macro="">
      <xdr:nvCxnSpPr>
        <xdr:cNvPr id="340" name="直線コネクタ 339"/>
        <xdr:cNvCxnSpPr/>
      </xdr:nvCxnSpPr>
      <xdr:spPr>
        <a:xfrm>
          <a:off x="10388600" y="1013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30835</xdr:rowOff>
    </xdr:from>
    <xdr:ext cx="599010" cy="259045"/>
    <xdr:sp macro="" textlink="">
      <xdr:nvSpPr>
        <xdr:cNvPr id="341" name="農林水産業費最大値テキスト"/>
        <xdr:cNvSpPr txBox="1"/>
      </xdr:nvSpPr>
      <xdr:spPr>
        <a:xfrm>
          <a:off x="10528300" y="843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84158</xdr:rowOff>
    </xdr:from>
    <xdr:to>
      <xdr:col>55</xdr:col>
      <xdr:colOff>88900</xdr:colOff>
      <xdr:row>50</xdr:row>
      <xdr:rowOff>84158</xdr:rowOff>
    </xdr:to>
    <xdr:cxnSp macro="">
      <xdr:nvCxnSpPr>
        <xdr:cNvPr id="342" name="直線コネクタ 341"/>
        <xdr:cNvCxnSpPr/>
      </xdr:nvCxnSpPr>
      <xdr:spPr>
        <a:xfrm>
          <a:off x="10388600" y="865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63584</xdr:rowOff>
    </xdr:from>
    <xdr:to>
      <xdr:col>55</xdr:col>
      <xdr:colOff>0</xdr:colOff>
      <xdr:row>56</xdr:row>
      <xdr:rowOff>141483</xdr:rowOff>
    </xdr:to>
    <xdr:cxnSp macro="">
      <xdr:nvCxnSpPr>
        <xdr:cNvPr id="343" name="直線コネクタ 342"/>
        <xdr:cNvCxnSpPr/>
      </xdr:nvCxnSpPr>
      <xdr:spPr>
        <a:xfrm flipV="1">
          <a:off x="9639300" y="9664784"/>
          <a:ext cx="838200" cy="7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128668</xdr:rowOff>
    </xdr:from>
    <xdr:ext cx="534377" cy="259045"/>
    <xdr:sp macro="" textlink="">
      <xdr:nvSpPr>
        <xdr:cNvPr id="344" name="農林水産業費平均値テキスト"/>
        <xdr:cNvSpPr txBox="1"/>
      </xdr:nvSpPr>
      <xdr:spPr>
        <a:xfrm>
          <a:off x="10528300" y="9729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150241</xdr:rowOff>
    </xdr:from>
    <xdr:to>
      <xdr:col>55</xdr:col>
      <xdr:colOff>50800</xdr:colOff>
      <xdr:row>57</xdr:row>
      <xdr:rowOff>80391</xdr:rowOff>
    </xdr:to>
    <xdr:sp macro="" textlink="">
      <xdr:nvSpPr>
        <xdr:cNvPr id="345" name="フローチャート: 判断 344"/>
        <xdr:cNvSpPr/>
      </xdr:nvSpPr>
      <xdr:spPr>
        <a:xfrm>
          <a:off x="104267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141483</xdr:rowOff>
    </xdr:from>
    <xdr:to>
      <xdr:col>50</xdr:col>
      <xdr:colOff>114300</xdr:colOff>
      <xdr:row>57</xdr:row>
      <xdr:rowOff>25370</xdr:rowOff>
    </xdr:to>
    <xdr:cxnSp macro="">
      <xdr:nvCxnSpPr>
        <xdr:cNvPr id="346" name="直線コネクタ 345"/>
        <xdr:cNvCxnSpPr/>
      </xdr:nvCxnSpPr>
      <xdr:spPr>
        <a:xfrm flipV="1">
          <a:off x="8750300" y="9742683"/>
          <a:ext cx="889000" cy="5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35080</xdr:rowOff>
    </xdr:from>
    <xdr:to>
      <xdr:col>50</xdr:col>
      <xdr:colOff>165100</xdr:colOff>
      <xdr:row>57</xdr:row>
      <xdr:rowOff>136680</xdr:rowOff>
    </xdr:to>
    <xdr:sp macro="" textlink="">
      <xdr:nvSpPr>
        <xdr:cNvPr id="347" name="フローチャート: 判断 346"/>
        <xdr:cNvSpPr/>
      </xdr:nvSpPr>
      <xdr:spPr>
        <a:xfrm>
          <a:off x="9588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127807</xdr:rowOff>
    </xdr:from>
    <xdr:ext cx="534377" cy="259045"/>
    <xdr:sp macro="" textlink="">
      <xdr:nvSpPr>
        <xdr:cNvPr id="348" name="テキスト ボックス 347"/>
        <xdr:cNvSpPr txBox="1"/>
      </xdr:nvSpPr>
      <xdr:spPr>
        <a:xfrm>
          <a:off x="9372111" y="990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70427</xdr:rowOff>
    </xdr:from>
    <xdr:to>
      <xdr:col>45</xdr:col>
      <xdr:colOff>177800</xdr:colOff>
      <xdr:row>57</xdr:row>
      <xdr:rowOff>25370</xdr:rowOff>
    </xdr:to>
    <xdr:cxnSp macro="">
      <xdr:nvCxnSpPr>
        <xdr:cNvPr id="349" name="直線コネクタ 348"/>
        <xdr:cNvCxnSpPr/>
      </xdr:nvCxnSpPr>
      <xdr:spPr>
        <a:xfrm>
          <a:off x="7861300" y="9671627"/>
          <a:ext cx="889000" cy="12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38440</xdr:rowOff>
    </xdr:from>
    <xdr:to>
      <xdr:col>46</xdr:col>
      <xdr:colOff>38100</xdr:colOff>
      <xdr:row>57</xdr:row>
      <xdr:rowOff>140040</xdr:rowOff>
    </xdr:to>
    <xdr:sp macro="" textlink="">
      <xdr:nvSpPr>
        <xdr:cNvPr id="350" name="フローチャート: 判断 349"/>
        <xdr:cNvSpPr/>
      </xdr:nvSpPr>
      <xdr:spPr>
        <a:xfrm>
          <a:off x="8699500" y="981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131167</xdr:rowOff>
    </xdr:from>
    <xdr:ext cx="534377" cy="259045"/>
    <xdr:sp macro="" textlink="">
      <xdr:nvSpPr>
        <xdr:cNvPr id="351" name="テキスト ボックス 350"/>
        <xdr:cNvSpPr txBox="1"/>
      </xdr:nvSpPr>
      <xdr:spPr>
        <a:xfrm>
          <a:off x="8483111" y="990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70427</xdr:rowOff>
    </xdr:from>
    <xdr:to>
      <xdr:col>41</xdr:col>
      <xdr:colOff>50800</xdr:colOff>
      <xdr:row>57</xdr:row>
      <xdr:rowOff>136561</xdr:rowOff>
    </xdr:to>
    <xdr:cxnSp macro="">
      <xdr:nvCxnSpPr>
        <xdr:cNvPr id="352" name="直線コネクタ 351"/>
        <xdr:cNvCxnSpPr/>
      </xdr:nvCxnSpPr>
      <xdr:spPr>
        <a:xfrm flipV="1">
          <a:off x="6972300" y="9671627"/>
          <a:ext cx="889000" cy="23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43935</xdr:rowOff>
    </xdr:from>
    <xdr:to>
      <xdr:col>41</xdr:col>
      <xdr:colOff>101600</xdr:colOff>
      <xdr:row>57</xdr:row>
      <xdr:rowOff>145535</xdr:rowOff>
    </xdr:to>
    <xdr:sp macro="" textlink="">
      <xdr:nvSpPr>
        <xdr:cNvPr id="353" name="フローチャート: 判断 352"/>
        <xdr:cNvSpPr/>
      </xdr:nvSpPr>
      <xdr:spPr>
        <a:xfrm>
          <a:off x="7810500" y="98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136662</xdr:rowOff>
    </xdr:from>
    <xdr:ext cx="534377" cy="259045"/>
    <xdr:sp macro="" textlink="">
      <xdr:nvSpPr>
        <xdr:cNvPr id="354" name="テキスト ボックス 353"/>
        <xdr:cNvSpPr txBox="1"/>
      </xdr:nvSpPr>
      <xdr:spPr>
        <a:xfrm>
          <a:off x="7594111" y="990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39926</xdr:rowOff>
    </xdr:from>
    <xdr:to>
      <xdr:col>36</xdr:col>
      <xdr:colOff>165100</xdr:colOff>
      <xdr:row>57</xdr:row>
      <xdr:rowOff>141526</xdr:rowOff>
    </xdr:to>
    <xdr:sp macro="" textlink="">
      <xdr:nvSpPr>
        <xdr:cNvPr id="355" name="フローチャート: 判断 354"/>
        <xdr:cNvSpPr/>
      </xdr:nvSpPr>
      <xdr:spPr>
        <a:xfrm>
          <a:off x="6921500" y="981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158053</xdr:rowOff>
    </xdr:from>
    <xdr:ext cx="534377" cy="259045"/>
    <xdr:sp macro="" textlink="">
      <xdr:nvSpPr>
        <xdr:cNvPr id="356" name="テキスト ボックス 355"/>
        <xdr:cNvSpPr txBox="1"/>
      </xdr:nvSpPr>
      <xdr:spPr>
        <a:xfrm>
          <a:off x="6705111" y="958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12784</xdr:rowOff>
    </xdr:from>
    <xdr:to>
      <xdr:col>55</xdr:col>
      <xdr:colOff>50800</xdr:colOff>
      <xdr:row>56</xdr:row>
      <xdr:rowOff>114384</xdr:rowOff>
    </xdr:to>
    <xdr:sp macro="" textlink="">
      <xdr:nvSpPr>
        <xdr:cNvPr id="362" name="楕円 361"/>
        <xdr:cNvSpPr/>
      </xdr:nvSpPr>
      <xdr:spPr>
        <a:xfrm>
          <a:off x="10426700" y="96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35661</xdr:rowOff>
    </xdr:from>
    <xdr:ext cx="534377" cy="259045"/>
    <xdr:sp macro="" textlink="">
      <xdr:nvSpPr>
        <xdr:cNvPr id="363" name="農林水産業費該当値テキスト"/>
        <xdr:cNvSpPr txBox="1"/>
      </xdr:nvSpPr>
      <xdr:spPr>
        <a:xfrm>
          <a:off x="10528300" y="946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90683</xdr:rowOff>
    </xdr:from>
    <xdr:to>
      <xdr:col>50</xdr:col>
      <xdr:colOff>165100</xdr:colOff>
      <xdr:row>57</xdr:row>
      <xdr:rowOff>20833</xdr:rowOff>
    </xdr:to>
    <xdr:sp macro="" textlink="">
      <xdr:nvSpPr>
        <xdr:cNvPr id="364" name="楕円 363"/>
        <xdr:cNvSpPr/>
      </xdr:nvSpPr>
      <xdr:spPr>
        <a:xfrm>
          <a:off x="9588500" y="969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37360</xdr:rowOff>
    </xdr:from>
    <xdr:ext cx="534377" cy="259045"/>
    <xdr:sp macro="" textlink="">
      <xdr:nvSpPr>
        <xdr:cNvPr id="365" name="テキスト ボックス 364"/>
        <xdr:cNvSpPr txBox="1"/>
      </xdr:nvSpPr>
      <xdr:spPr>
        <a:xfrm>
          <a:off x="9372111" y="94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146020</xdr:rowOff>
    </xdr:from>
    <xdr:to>
      <xdr:col>46</xdr:col>
      <xdr:colOff>38100</xdr:colOff>
      <xdr:row>57</xdr:row>
      <xdr:rowOff>76170</xdr:rowOff>
    </xdr:to>
    <xdr:sp macro="" textlink="">
      <xdr:nvSpPr>
        <xdr:cNvPr id="366" name="楕円 365"/>
        <xdr:cNvSpPr/>
      </xdr:nvSpPr>
      <xdr:spPr>
        <a:xfrm>
          <a:off x="8699500" y="974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92697</xdr:rowOff>
    </xdr:from>
    <xdr:ext cx="534377" cy="259045"/>
    <xdr:sp macro="" textlink="">
      <xdr:nvSpPr>
        <xdr:cNvPr id="367" name="テキスト ボックス 366"/>
        <xdr:cNvSpPr txBox="1"/>
      </xdr:nvSpPr>
      <xdr:spPr>
        <a:xfrm>
          <a:off x="8483111" y="952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19627</xdr:rowOff>
    </xdr:from>
    <xdr:to>
      <xdr:col>41</xdr:col>
      <xdr:colOff>101600</xdr:colOff>
      <xdr:row>56</xdr:row>
      <xdr:rowOff>121227</xdr:rowOff>
    </xdr:to>
    <xdr:sp macro="" textlink="">
      <xdr:nvSpPr>
        <xdr:cNvPr id="368" name="楕円 367"/>
        <xdr:cNvSpPr/>
      </xdr:nvSpPr>
      <xdr:spPr>
        <a:xfrm>
          <a:off x="7810500" y="962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137754</xdr:rowOff>
    </xdr:from>
    <xdr:ext cx="534377" cy="259045"/>
    <xdr:sp macro="" textlink="">
      <xdr:nvSpPr>
        <xdr:cNvPr id="369" name="テキスト ボックス 368"/>
        <xdr:cNvSpPr txBox="1"/>
      </xdr:nvSpPr>
      <xdr:spPr>
        <a:xfrm>
          <a:off x="7594111" y="939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85761</xdr:rowOff>
    </xdr:from>
    <xdr:to>
      <xdr:col>36</xdr:col>
      <xdr:colOff>165100</xdr:colOff>
      <xdr:row>58</xdr:row>
      <xdr:rowOff>15911</xdr:rowOff>
    </xdr:to>
    <xdr:sp macro="" textlink="">
      <xdr:nvSpPr>
        <xdr:cNvPr id="370" name="楕円 369"/>
        <xdr:cNvSpPr/>
      </xdr:nvSpPr>
      <xdr:spPr>
        <a:xfrm>
          <a:off x="6921500" y="98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7038</xdr:rowOff>
    </xdr:from>
    <xdr:ext cx="534377" cy="259045"/>
    <xdr:sp macro="" textlink="">
      <xdr:nvSpPr>
        <xdr:cNvPr id="371" name="テキスト ボックス 370"/>
        <xdr:cNvSpPr txBox="1"/>
      </xdr:nvSpPr>
      <xdr:spPr>
        <a:xfrm>
          <a:off x="6705111" y="995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97409</xdr:rowOff>
    </xdr:from>
    <xdr:to>
      <xdr:col>54</xdr:col>
      <xdr:colOff>189865</xdr:colOff>
      <xdr:row>79</xdr:row>
      <xdr:rowOff>91019</xdr:rowOff>
    </xdr:to>
    <xdr:cxnSp macro="">
      <xdr:nvCxnSpPr>
        <xdr:cNvPr id="397" name="直線コネクタ 396"/>
        <xdr:cNvCxnSpPr/>
      </xdr:nvCxnSpPr>
      <xdr:spPr>
        <a:xfrm flipV="1">
          <a:off x="10475595" y="12098909"/>
          <a:ext cx="1270" cy="153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94846</xdr:rowOff>
    </xdr:from>
    <xdr:ext cx="378565" cy="259045"/>
    <xdr:sp macro="" textlink="">
      <xdr:nvSpPr>
        <xdr:cNvPr id="398" name="商工費最小値テキスト"/>
        <xdr:cNvSpPr txBox="1"/>
      </xdr:nvSpPr>
      <xdr:spPr>
        <a:xfrm>
          <a:off x="10528300" y="13639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91019</xdr:rowOff>
    </xdr:from>
    <xdr:to>
      <xdr:col>55</xdr:col>
      <xdr:colOff>88900</xdr:colOff>
      <xdr:row>79</xdr:row>
      <xdr:rowOff>91019</xdr:rowOff>
    </xdr:to>
    <xdr:cxnSp macro="">
      <xdr:nvCxnSpPr>
        <xdr:cNvPr id="399" name="直線コネクタ 398"/>
        <xdr:cNvCxnSpPr/>
      </xdr:nvCxnSpPr>
      <xdr:spPr>
        <a:xfrm>
          <a:off x="10388600" y="13635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44086</xdr:rowOff>
    </xdr:from>
    <xdr:ext cx="599010" cy="259045"/>
    <xdr:sp macro="" textlink="">
      <xdr:nvSpPr>
        <xdr:cNvPr id="400" name="商工費最大値テキスト"/>
        <xdr:cNvSpPr txBox="1"/>
      </xdr:nvSpPr>
      <xdr:spPr>
        <a:xfrm>
          <a:off x="10528300" y="11874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97409</xdr:rowOff>
    </xdr:from>
    <xdr:to>
      <xdr:col>55</xdr:col>
      <xdr:colOff>88900</xdr:colOff>
      <xdr:row>70</xdr:row>
      <xdr:rowOff>97409</xdr:rowOff>
    </xdr:to>
    <xdr:cxnSp macro="">
      <xdr:nvCxnSpPr>
        <xdr:cNvPr id="401" name="直線コネクタ 400"/>
        <xdr:cNvCxnSpPr/>
      </xdr:nvCxnSpPr>
      <xdr:spPr>
        <a:xfrm>
          <a:off x="10388600" y="1209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138317</xdr:rowOff>
    </xdr:from>
    <xdr:to>
      <xdr:col>55</xdr:col>
      <xdr:colOff>0</xdr:colOff>
      <xdr:row>75</xdr:row>
      <xdr:rowOff>81048</xdr:rowOff>
    </xdr:to>
    <xdr:cxnSp macro="">
      <xdr:nvCxnSpPr>
        <xdr:cNvPr id="402" name="直線コネクタ 401"/>
        <xdr:cNvCxnSpPr/>
      </xdr:nvCxnSpPr>
      <xdr:spPr>
        <a:xfrm flipV="1">
          <a:off x="9639300" y="12825617"/>
          <a:ext cx="838200" cy="11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62658</xdr:rowOff>
    </xdr:from>
    <xdr:ext cx="534377" cy="259045"/>
    <xdr:sp macro="" textlink="">
      <xdr:nvSpPr>
        <xdr:cNvPr id="403" name="商工費平均値テキスト"/>
        <xdr:cNvSpPr txBox="1"/>
      </xdr:nvSpPr>
      <xdr:spPr>
        <a:xfrm>
          <a:off x="10528300" y="13264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84231</xdr:rowOff>
    </xdr:from>
    <xdr:to>
      <xdr:col>55</xdr:col>
      <xdr:colOff>50800</xdr:colOff>
      <xdr:row>78</xdr:row>
      <xdr:rowOff>14381</xdr:rowOff>
    </xdr:to>
    <xdr:sp macro="" textlink="">
      <xdr:nvSpPr>
        <xdr:cNvPr id="404" name="フローチャート: 判断 403"/>
        <xdr:cNvSpPr/>
      </xdr:nvSpPr>
      <xdr:spPr>
        <a:xfrm>
          <a:off x="10426700" y="1328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149823</xdr:rowOff>
    </xdr:from>
    <xdr:to>
      <xdr:col>50</xdr:col>
      <xdr:colOff>114300</xdr:colOff>
      <xdr:row>75</xdr:row>
      <xdr:rowOff>81048</xdr:rowOff>
    </xdr:to>
    <xdr:cxnSp macro="">
      <xdr:nvCxnSpPr>
        <xdr:cNvPr id="405" name="直線コネクタ 404"/>
        <xdr:cNvCxnSpPr/>
      </xdr:nvCxnSpPr>
      <xdr:spPr>
        <a:xfrm>
          <a:off x="8750300" y="12322773"/>
          <a:ext cx="889000" cy="61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125259</xdr:rowOff>
    </xdr:from>
    <xdr:to>
      <xdr:col>50</xdr:col>
      <xdr:colOff>165100</xdr:colOff>
      <xdr:row>78</xdr:row>
      <xdr:rowOff>55409</xdr:rowOff>
    </xdr:to>
    <xdr:sp macro="" textlink="">
      <xdr:nvSpPr>
        <xdr:cNvPr id="406" name="フローチャート: 判断 405"/>
        <xdr:cNvSpPr/>
      </xdr:nvSpPr>
      <xdr:spPr>
        <a:xfrm>
          <a:off x="9588500" y="13326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46536</xdr:rowOff>
    </xdr:from>
    <xdr:ext cx="534377" cy="259045"/>
    <xdr:sp macro="" textlink="">
      <xdr:nvSpPr>
        <xdr:cNvPr id="407" name="テキスト ボックス 406"/>
        <xdr:cNvSpPr txBox="1"/>
      </xdr:nvSpPr>
      <xdr:spPr>
        <a:xfrm>
          <a:off x="9372111" y="1341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149823</xdr:rowOff>
    </xdr:from>
    <xdr:to>
      <xdr:col>45</xdr:col>
      <xdr:colOff>177800</xdr:colOff>
      <xdr:row>75</xdr:row>
      <xdr:rowOff>78326</xdr:rowOff>
    </xdr:to>
    <xdr:cxnSp macro="">
      <xdr:nvCxnSpPr>
        <xdr:cNvPr id="408" name="直線コネクタ 407"/>
        <xdr:cNvCxnSpPr/>
      </xdr:nvCxnSpPr>
      <xdr:spPr>
        <a:xfrm flipV="1">
          <a:off x="7861300" y="12322773"/>
          <a:ext cx="889000" cy="61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128219</xdr:rowOff>
    </xdr:from>
    <xdr:to>
      <xdr:col>46</xdr:col>
      <xdr:colOff>38100</xdr:colOff>
      <xdr:row>78</xdr:row>
      <xdr:rowOff>58369</xdr:rowOff>
    </xdr:to>
    <xdr:sp macro="" textlink="">
      <xdr:nvSpPr>
        <xdr:cNvPr id="409" name="フローチャート: 判断 408"/>
        <xdr:cNvSpPr/>
      </xdr:nvSpPr>
      <xdr:spPr>
        <a:xfrm>
          <a:off x="86995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49496</xdr:rowOff>
    </xdr:from>
    <xdr:ext cx="534377" cy="259045"/>
    <xdr:sp macro="" textlink="">
      <xdr:nvSpPr>
        <xdr:cNvPr id="410" name="テキスト ボックス 409"/>
        <xdr:cNvSpPr txBox="1"/>
      </xdr:nvSpPr>
      <xdr:spPr>
        <a:xfrm>
          <a:off x="8483111" y="1342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78326</xdr:rowOff>
    </xdr:from>
    <xdr:to>
      <xdr:col>41</xdr:col>
      <xdr:colOff>50800</xdr:colOff>
      <xdr:row>76</xdr:row>
      <xdr:rowOff>17878</xdr:rowOff>
    </xdr:to>
    <xdr:cxnSp macro="">
      <xdr:nvCxnSpPr>
        <xdr:cNvPr id="411" name="直線コネクタ 410"/>
        <xdr:cNvCxnSpPr/>
      </xdr:nvCxnSpPr>
      <xdr:spPr>
        <a:xfrm flipV="1">
          <a:off x="6972300" y="12937076"/>
          <a:ext cx="889000" cy="11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163826</xdr:rowOff>
    </xdr:from>
    <xdr:to>
      <xdr:col>41</xdr:col>
      <xdr:colOff>101600</xdr:colOff>
      <xdr:row>78</xdr:row>
      <xdr:rowOff>93976</xdr:rowOff>
    </xdr:to>
    <xdr:sp macro="" textlink="">
      <xdr:nvSpPr>
        <xdr:cNvPr id="412" name="フローチャート: 判断 411"/>
        <xdr:cNvSpPr/>
      </xdr:nvSpPr>
      <xdr:spPr>
        <a:xfrm>
          <a:off x="7810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85103</xdr:rowOff>
    </xdr:from>
    <xdr:ext cx="534377" cy="259045"/>
    <xdr:sp macro="" textlink="">
      <xdr:nvSpPr>
        <xdr:cNvPr id="413" name="テキスト ボックス 412"/>
        <xdr:cNvSpPr txBox="1"/>
      </xdr:nvSpPr>
      <xdr:spPr>
        <a:xfrm>
          <a:off x="7594111" y="1345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26591</xdr:rowOff>
    </xdr:from>
    <xdr:to>
      <xdr:col>36</xdr:col>
      <xdr:colOff>165100</xdr:colOff>
      <xdr:row>78</xdr:row>
      <xdr:rowOff>128191</xdr:rowOff>
    </xdr:to>
    <xdr:sp macro="" textlink="">
      <xdr:nvSpPr>
        <xdr:cNvPr id="414" name="フローチャート: 判断 413"/>
        <xdr:cNvSpPr/>
      </xdr:nvSpPr>
      <xdr:spPr>
        <a:xfrm>
          <a:off x="6921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119318</xdr:rowOff>
    </xdr:from>
    <xdr:ext cx="534377" cy="259045"/>
    <xdr:sp macro="" textlink="">
      <xdr:nvSpPr>
        <xdr:cNvPr id="415" name="テキスト ボックス 414"/>
        <xdr:cNvSpPr txBox="1"/>
      </xdr:nvSpPr>
      <xdr:spPr>
        <a:xfrm>
          <a:off x="6705111" y="1349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87517</xdr:rowOff>
    </xdr:from>
    <xdr:to>
      <xdr:col>55</xdr:col>
      <xdr:colOff>50800</xdr:colOff>
      <xdr:row>75</xdr:row>
      <xdr:rowOff>17667</xdr:rowOff>
    </xdr:to>
    <xdr:sp macro="" textlink="">
      <xdr:nvSpPr>
        <xdr:cNvPr id="421" name="楕円 420"/>
        <xdr:cNvSpPr/>
      </xdr:nvSpPr>
      <xdr:spPr>
        <a:xfrm>
          <a:off x="10426700" y="1277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110394</xdr:rowOff>
    </xdr:from>
    <xdr:ext cx="534377" cy="259045"/>
    <xdr:sp macro="" textlink="">
      <xdr:nvSpPr>
        <xdr:cNvPr id="422" name="商工費該当値テキスト"/>
        <xdr:cNvSpPr txBox="1"/>
      </xdr:nvSpPr>
      <xdr:spPr>
        <a:xfrm>
          <a:off x="10528300" y="1262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30248</xdr:rowOff>
    </xdr:from>
    <xdr:to>
      <xdr:col>50</xdr:col>
      <xdr:colOff>165100</xdr:colOff>
      <xdr:row>75</xdr:row>
      <xdr:rowOff>131848</xdr:rowOff>
    </xdr:to>
    <xdr:sp macro="" textlink="">
      <xdr:nvSpPr>
        <xdr:cNvPr id="423" name="楕円 422"/>
        <xdr:cNvSpPr/>
      </xdr:nvSpPr>
      <xdr:spPr>
        <a:xfrm>
          <a:off x="9588500" y="1288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148375</xdr:rowOff>
    </xdr:from>
    <xdr:ext cx="534377" cy="259045"/>
    <xdr:sp macro="" textlink="">
      <xdr:nvSpPr>
        <xdr:cNvPr id="424" name="テキスト ボックス 423"/>
        <xdr:cNvSpPr txBox="1"/>
      </xdr:nvSpPr>
      <xdr:spPr>
        <a:xfrm>
          <a:off x="9372111" y="1266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99023</xdr:rowOff>
    </xdr:from>
    <xdr:to>
      <xdr:col>46</xdr:col>
      <xdr:colOff>38100</xdr:colOff>
      <xdr:row>72</xdr:row>
      <xdr:rowOff>29173</xdr:rowOff>
    </xdr:to>
    <xdr:sp macro="" textlink="">
      <xdr:nvSpPr>
        <xdr:cNvPr id="425" name="楕円 424"/>
        <xdr:cNvSpPr/>
      </xdr:nvSpPr>
      <xdr:spPr>
        <a:xfrm>
          <a:off x="8699500" y="1227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70</xdr:row>
      <xdr:rowOff>45700</xdr:rowOff>
    </xdr:from>
    <xdr:ext cx="599010" cy="259045"/>
    <xdr:sp macro="" textlink="">
      <xdr:nvSpPr>
        <xdr:cNvPr id="426" name="テキスト ボックス 425"/>
        <xdr:cNvSpPr txBox="1"/>
      </xdr:nvSpPr>
      <xdr:spPr>
        <a:xfrm>
          <a:off x="8450795" y="1204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27526</xdr:rowOff>
    </xdr:from>
    <xdr:to>
      <xdr:col>41</xdr:col>
      <xdr:colOff>101600</xdr:colOff>
      <xdr:row>75</xdr:row>
      <xdr:rowOff>129126</xdr:rowOff>
    </xdr:to>
    <xdr:sp macro="" textlink="">
      <xdr:nvSpPr>
        <xdr:cNvPr id="427" name="楕円 426"/>
        <xdr:cNvSpPr/>
      </xdr:nvSpPr>
      <xdr:spPr>
        <a:xfrm>
          <a:off x="7810500" y="1288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145653</xdr:rowOff>
    </xdr:from>
    <xdr:ext cx="534377" cy="259045"/>
    <xdr:sp macro="" textlink="">
      <xdr:nvSpPr>
        <xdr:cNvPr id="428" name="テキスト ボックス 427"/>
        <xdr:cNvSpPr txBox="1"/>
      </xdr:nvSpPr>
      <xdr:spPr>
        <a:xfrm>
          <a:off x="7594111" y="1266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138528</xdr:rowOff>
    </xdr:from>
    <xdr:to>
      <xdr:col>36</xdr:col>
      <xdr:colOff>165100</xdr:colOff>
      <xdr:row>76</xdr:row>
      <xdr:rowOff>68678</xdr:rowOff>
    </xdr:to>
    <xdr:sp macro="" textlink="">
      <xdr:nvSpPr>
        <xdr:cNvPr id="429" name="楕円 428"/>
        <xdr:cNvSpPr/>
      </xdr:nvSpPr>
      <xdr:spPr>
        <a:xfrm>
          <a:off x="6921500" y="1299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85205</xdr:rowOff>
    </xdr:from>
    <xdr:ext cx="534377" cy="259045"/>
    <xdr:sp macro="" textlink="">
      <xdr:nvSpPr>
        <xdr:cNvPr id="430" name="テキスト ボックス 429"/>
        <xdr:cNvSpPr txBox="1"/>
      </xdr:nvSpPr>
      <xdr:spPr>
        <a:xfrm>
          <a:off x="6705111" y="1277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44634</xdr:rowOff>
    </xdr:from>
    <xdr:to>
      <xdr:col>54</xdr:col>
      <xdr:colOff>189865</xdr:colOff>
      <xdr:row>98</xdr:row>
      <xdr:rowOff>70479</xdr:rowOff>
    </xdr:to>
    <xdr:cxnSp macro="">
      <xdr:nvCxnSpPr>
        <xdr:cNvPr id="452" name="直線コネクタ 451"/>
        <xdr:cNvCxnSpPr/>
      </xdr:nvCxnSpPr>
      <xdr:spPr>
        <a:xfrm flipV="1">
          <a:off x="10475595" y="15475134"/>
          <a:ext cx="1270" cy="1397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74306</xdr:rowOff>
    </xdr:from>
    <xdr:ext cx="534377" cy="259045"/>
    <xdr:sp macro="" textlink="">
      <xdr:nvSpPr>
        <xdr:cNvPr id="453" name="土木費最小値テキスト"/>
        <xdr:cNvSpPr txBox="1"/>
      </xdr:nvSpPr>
      <xdr:spPr>
        <a:xfrm>
          <a:off x="10528300" y="1687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70479</xdr:rowOff>
    </xdr:from>
    <xdr:to>
      <xdr:col>55</xdr:col>
      <xdr:colOff>88900</xdr:colOff>
      <xdr:row>98</xdr:row>
      <xdr:rowOff>70479</xdr:rowOff>
    </xdr:to>
    <xdr:cxnSp macro="">
      <xdr:nvCxnSpPr>
        <xdr:cNvPr id="454" name="直線コネクタ 453"/>
        <xdr:cNvCxnSpPr/>
      </xdr:nvCxnSpPr>
      <xdr:spPr>
        <a:xfrm>
          <a:off x="10388600" y="1687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162761</xdr:rowOff>
    </xdr:from>
    <xdr:ext cx="599010" cy="259045"/>
    <xdr:sp macro="" textlink="">
      <xdr:nvSpPr>
        <xdr:cNvPr id="455" name="土木費最大値テキスト"/>
        <xdr:cNvSpPr txBox="1"/>
      </xdr:nvSpPr>
      <xdr:spPr>
        <a:xfrm>
          <a:off x="10528300" y="1525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44634</xdr:rowOff>
    </xdr:from>
    <xdr:to>
      <xdr:col>55</xdr:col>
      <xdr:colOff>88900</xdr:colOff>
      <xdr:row>90</xdr:row>
      <xdr:rowOff>44634</xdr:rowOff>
    </xdr:to>
    <xdr:cxnSp macro="">
      <xdr:nvCxnSpPr>
        <xdr:cNvPr id="456" name="直線コネクタ 455"/>
        <xdr:cNvCxnSpPr/>
      </xdr:nvCxnSpPr>
      <xdr:spPr>
        <a:xfrm>
          <a:off x="10388600" y="1547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98067</xdr:rowOff>
    </xdr:from>
    <xdr:to>
      <xdr:col>55</xdr:col>
      <xdr:colOff>0</xdr:colOff>
      <xdr:row>94</xdr:row>
      <xdr:rowOff>155477</xdr:rowOff>
    </xdr:to>
    <xdr:cxnSp macro="">
      <xdr:nvCxnSpPr>
        <xdr:cNvPr id="457" name="直線コネクタ 456"/>
        <xdr:cNvCxnSpPr/>
      </xdr:nvCxnSpPr>
      <xdr:spPr>
        <a:xfrm>
          <a:off x="9639300" y="16042917"/>
          <a:ext cx="838200" cy="22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61685</xdr:rowOff>
    </xdr:from>
    <xdr:ext cx="534377" cy="259045"/>
    <xdr:sp macro="" textlink="">
      <xdr:nvSpPr>
        <xdr:cNvPr id="458" name="土木費平均値テキスト"/>
        <xdr:cNvSpPr txBox="1"/>
      </xdr:nvSpPr>
      <xdr:spPr>
        <a:xfrm>
          <a:off x="10528300" y="16520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83258</xdr:rowOff>
    </xdr:from>
    <xdr:to>
      <xdr:col>55</xdr:col>
      <xdr:colOff>50800</xdr:colOff>
      <xdr:row>97</xdr:row>
      <xdr:rowOff>13408</xdr:rowOff>
    </xdr:to>
    <xdr:sp macro="" textlink="">
      <xdr:nvSpPr>
        <xdr:cNvPr id="459" name="フローチャート: 判断 458"/>
        <xdr:cNvSpPr/>
      </xdr:nvSpPr>
      <xdr:spPr>
        <a:xfrm>
          <a:off x="104267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98067</xdr:rowOff>
    </xdr:from>
    <xdr:to>
      <xdr:col>50</xdr:col>
      <xdr:colOff>114300</xdr:colOff>
      <xdr:row>94</xdr:row>
      <xdr:rowOff>61592</xdr:rowOff>
    </xdr:to>
    <xdr:cxnSp macro="">
      <xdr:nvCxnSpPr>
        <xdr:cNvPr id="460" name="直線コネクタ 459"/>
        <xdr:cNvCxnSpPr/>
      </xdr:nvCxnSpPr>
      <xdr:spPr>
        <a:xfrm flipV="1">
          <a:off x="8750300" y="16042917"/>
          <a:ext cx="889000" cy="13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74805</xdr:rowOff>
    </xdr:from>
    <xdr:to>
      <xdr:col>50</xdr:col>
      <xdr:colOff>165100</xdr:colOff>
      <xdr:row>97</xdr:row>
      <xdr:rowOff>4955</xdr:rowOff>
    </xdr:to>
    <xdr:sp macro="" textlink="">
      <xdr:nvSpPr>
        <xdr:cNvPr id="461" name="フローチャート: 判断 460"/>
        <xdr:cNvSpPr/>
      </xdr:nvSpPr>
      <xdr:spPr>
        <a:xfrm>
          <a:off x="9588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167532</xdr:rowOff>
    </xdr:from>
    <xdr:ext cx="534377" cy="259045"/>
    <xdr:sp macro="" textlink="">
      <xdr:nvSpPr>
        <xdr:cNvPr id="462" name="テキスト ボックス 461"/>
        <xdr:cNvSpPr txBox="1"/>
      </xdr:nvSpPr>
      <xdr:spPr>
        <a:xfrm>
          <a:off x="9372111" y="1662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61592</xdr:rowOff>
    </xdr:from>
    <xdr:to>
      <xdr:col>45</xdr:col>
      <xdr:colOff>177800</xdr:colOff>
      <xdr:row>95</xdr:row>
      <xdr:rowOff>77197</xdr:rowOff>
    </xdr:to>
    <xdr:cxnSp macro="">
      <xdr:nvCxnSpPr>
        <xdr:cNvPr id="463" name="直線コネクタ 462"/>
        <xdr:cNvCxnSpPr/>
      </xdr:nvCxnSpPr>
      <xdr:spPr>
        <a:xfrm flipV="1">
          <a:off x="7861300" y="16177892"/>
          <a:ext cx="889000" cy="18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97633</xdr:rowOff>
    </xdr:from>
    <xdr:to>
      <xdr:col>46</xdr:col>
      <xdr:colOff>38100</xdr:colOff>
      <xdr:row>97</xdr:row>
      <xdr:rowOff>27783</xdr:rowOff>
    </xdr:to>
    <xdr:sp macro="" textlink="">
      <xdr:nvSpPr>
        <xdr:cNvPr id="464" name="フローチャート: 判断 463"/>
        <xdr:cNvSpPr/>
      </xdr:nvSpPr>
      <xdr:spPr>
        <a:xfrm>
          <a:off x="8699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18910</xdr:rowOff>
    </xdr:from>
    <xdr:ext cx="534377" cy="259045"/>
    <xdr:sp macro="" textlink="">
      <xdr:nvSpPr>
        <xdr:cNvPr id="465" name="テキスト ボックス 464"/>
        <xdr:cNvSpPr txBox="1"/>
      </xdr:nvSpPr>
      <xdr:spPr>
        <a:xfrm>
          <a:off x="8483111" y="1664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77197</xdr:rowOff>
    </xdr:from>
    <xdr:to>
      <xdr:col>41</xdr:col>
      <xdr:colOff>50800</xdr:colOff>
      <xdr:row>97</xdr:row>
      <xdr:rowOff>58981</xdr:rowOff>
    </xdr:to>
    <xdr:cxnSp macro="">
      <xdr:nvCxnSpPr>
        <xdr:cNvPr id="466" name="直線コネクタ 465"/>
        <xdr:cNvCxnSpPr/>
      </xdr:nvCxnSpPr>
      <xdr:spPr>
        <a:xfrm flipV="1">
          <a:off x="6972300" y="16364947"/>
          <a:ext cx="889000" cy="32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90390</xdr:rowOff>
    </xdr:from>
    <xdr:to>
      <xdr:col>41</xdr:col>
      <xdr:colOff>101600</xdr:colOff>
      <xdr:row>97</xdr:row>
      <xdr:rowOff>20540</xdr:rowOff>
    </xdr:to>
    <xdr:sp macro="" textlink="">
      <xdr:nvSpPr>
        <xdr:cNvPr id="467" name="フローチャート: 判断 466"/>
        <xdr:cNvSpPr/>
      </xdr:nvSpPr>
      <xdr:spPr>
        <a:xfrm>
          <a:off x="7810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11667</xdr:rowOff>
    </xdr:from>
    <xdr:ext cx="534377" cy="259045"/>
    <xdr:sp macro="" textlink="">
      <xdr:nvSpPr>
        <xdr:cNvPr id="468" name="テキスト ボックス 467"/>
        <xdr:cNvSpPr txBox="1"/>
      </xdr:nvSpPr>
      <xdr:spPr>
        <a:xfrm>
          <a:off x="7594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86189</xdr:rowOff>
    </xdr:from>
    <xdr:to>
      <xdr:col>36</xdr:col>
      <xdr:colOff>165100</xdr:colOff>
      <xdr:row>97</xdr:row>
      <xdr:rowOff>16339</xdr:rowOff>
    </xdr:to>
    <xdr:sp macro="" textlink="">
      <xdr:nvSpPr>
        <xdr:cNvPr id="469" name="フローチャート: 判断 468"/>
        <xdr:cNvSpPr/>
      </xdr:nvSpPr>
      <xdr:spPr>
        <a:xfrm>
          <a:off x="6921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32866</xdr:rowOff>
    </xdr:from>
    <xdr:ext cx="534377" cy="259045"/>
    <xdr:sp macro="" textlink="">
      <xdr:nvSpPr>
        <xdr:cNvPr id="470" name="テキスト ボックス 469"/>
        <xdr:cNvSpPr txBox="1"/>
      </xdr:nvSpPr>
      <xdr:spPr>
        <a:xfrm>
          <a:off x="6705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104677</xdr:rowOff>
    </xdr:from>
    <xdr:to>
      <xdr:col>55</xdr:col>
      <xdr:colOff>50800</xdr:colOff>
      <xdr:row>95</xdr:row>
      <xdr:rowOff>34827</xdr:rowOff>
    </xdr:to>
    <xdr:sp macro="" textlink="">
      <xdr:nvSpPr>
        <xdr:cNvPr id="476" name="楕円 475"/>
        <xdr:cNvSpPr/>
      </xdr:nvSpPr>
      <xdr:spPr>
        <a:xfrm>
          <a:off x="10426700" y="16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127554</xdr:rowOff>
    </xdr:from>
    <xdr:ext cx="599010" cy="259045"/>
    <xdr:sp macro="" textlink="">
      <xdr:nvSpPr>
        <xdr:cNvPr id="477" name="土木費該当値テキスト"/>
        <xdr:cNvSpPr txBox="1"/>
      </xdr:nvSpPr>
      <xdr:spPr>
        <a:xfrm>
          <a:off x="10528300" y="1607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47267</xdr:rowOff>
    </xdr:from>
    <xdr:to>
      <xdr:col>50</xdr:col>
      <xdr:colOff>165100</xdr:colOff>
      <xdr:row>93</xdr:row>
      <xdr:rowOff>148867</xdr:rowOff>
    </xdr:to>
    <xdr:sp macro="" textlink="">
      <xdr:nvSpPr>
        <xdr:cNvPr id="478" name="楕円 477"/>
        <xdr:cNvSpPr/>
      </xdr:nvSpPr>
      <xdr:spPr>
        <a:xfrm>
          <a:off x="9588500" y="1599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165394</xdr:rowOff>
    </xdr:from>
    <xdr:ext cx="599010" cy="259045"/>
    <xdr:sp macro="" textlink="">
      <xdr:nvSpPr>
        <xdr:cNvPr id="479" name="テキスト ボックス 478"/>
        <xdr:cNvSpPr txBox="1"/>
      </xdr:nvSpPr>
      <xdr:spPr>
        <a:xfrm>
          <a:off x="9339795" y="1576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10792</xdr:rowOff>
    </xdr:from>
    <xdr:to>
      <xdr:col>46</xdr:col>
      <xdr:colOff>38100</xdr:colOff>
      <xdr:row>94</xdr:row>
      <xdr:rowOff>112392</xdr:rowOff>
    </xdr:to>
    <xdr:sp macro="" textlink="">
      <xdr:nvSpPr>
        <xdr:cNvPr id="480" name="楕円 479"/>
        <xdr:cNvSpPr/>
      </xdr:nvSpPr>
      <xdr:spPr>
        <a:xfrm>
          <a:off x="8699500" y="1612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128919</xdr:rowOff>
    </xdr:from>
    <xdr:ext cx="599010" cy="259045"/>
    <xdr:sp macro="" textlink="">
      <xdr:nvSpPr>
        <xdr:cNvPr id="481" name="テキスト ボックス 480"/>
        <xdr:cNvSpPr txBox="1"/>
      </xdr:nvSpPr>
      <xdr:spPr>
        <a:xfrm>
          <a:off x="8450795" y="15902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26397</xdr:rowOff>
    </xdr:from>
    <xdr:to>
      <xdr:col>41</xdr:col>
      <xdr:colOff>101600</xdr:colOff>
      <xdr:row>95</xdr:row>
      <xdr:rowOff>127997</xdr:rowOff>
    </xdr:to>
    <xdr:sp macro="" textlink="">
      <xdr:nvSpPr>
        <xdr:cNvPr id="482" name="楕円 481"/>
        <xdr:cNvSpPr/>
      </xdr:nvSpPr>
      <xdr:spPr>
        <a:xfrm>
          <a:off x="7810500" y="1631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144524</xdr:rowOff>
    </xdr:from>
    <xdr:ext cx="599010" cy="259045"/>
    <xdr:sp macro="" textlink="">
      <xdr:nvSpPr>
        <xdr:cNvPr id="483" name="テキスト ボックス 482"/>
        <xdr:cNvSpPr txBox="1"/>
      </xdr:nvSpPr>
      <xdr:spPr>
        <a:xfrm>
          <a:off x="7561795" y="16089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8181</xdr:rowOff>
    </xdr:from>
    <xdr:to>
      <xdr:col>36</xdr:col>
      <xdr:colOff>165100</xdr:colOff>
      <xdr:row>97</xdr:row>
      <xdr:rowOff>109781</xdr:rowOff>
    </xdr:to>
    <xdr:sp macro="" textlink="">
      <xdr:nvSpPr>
        <xdr:cNvPr id="484" name="楕円 483"/>
        <xdr:cNvSpPr/>
      </xdr:nvSpPr>
      <xdr:spPr>
        <a:xfrm>
          <a:off x="6921500" y="1663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100908</xdr:rowOff>
    </xdr:from>
    <xdr:ext cx="534377" cy="259045"/>
    <xdr:sp macro="" textlink="">
      <xdr:nvSpPr>
        <xdr:cNvPr id="485" name="テキスト ボックス 484"/>
        <xdr:cNvSpPr txBox="1"/>
      </xdr:nvSpPr>
      <xdr:spPr>
        <a:xfrm>
          <a:off x="6705111" y="1673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119400</xdr:rowOff>
    </xdr:from>
    <xdr:to>
      <xdr:col>85</xdr:col>
      <xdr:colOff>126364</xdr:colOff>
      <xdr:row>39</xdr:row>
      <xdr:rowOff>60468</xdr:rowOff>
    </xdr:to>
    <xdr:cxnSp macro="">
      <xdr:nvCxnSpPr>
        <xdr:cNvPr id="508" name="直線コネクタ 507"/>
        <xdr:cNvCxnSpPr/>
      </xdr:nvCxnSpPr>
      <xdr:spPr>
        <a:xfrm flipV="1">
          <a:off x="16317595" y="5434350"/>
          <a:ext cx="1269" cy="131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64295</xdr:rowOff>
    </xdr:from>
    <xdr:ext cx="534377" cy="259045"/>
    <xdr:sp macro="" textlink="">
      <xdr:nvSpPr>
        <xdr:cNvPr id="509" name="消防費最小値テキスト"/>
        <xdr:cNvSpPr txBox="1"/>
      </xdr:nvSpPr>
      <xdr:spPr>
        <a:xfrm>
          <a:off x="16370300" y="675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60468</xdr:rowOff>
    </xdr:from>
    <xdr:to>
      <xdr:col>86</xdr:col>
      <xdr:colOff>25400</xdr:colOff>
      <xdr:row>39</xdr:row>
      <xdr:rowOff>60468</xdr:rowOff>
    </xdr:to>
    <xdr:cxnSp macro="">
      <xdr:nvCxnSpPr>
        <xdr:cNvPr id="510" name="直線コネクタ 509"/>
        <xdr:cNvCxnSpPr/>
      </xdr:nvCxnSpPr>
      <xdr:spPr>
        <a:xfrm>
          <a:off x="16230600" y="6747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66077</xdr:rowOff>
    </xdr:from>
    <xdr:ext cx="534377" cy="259045"/>
    <xdr:sp macro="" textlink="">
      <xdr:nvSpPr>
        <xdr:cNvPr id="511" name="消防費最大値テキスト"/>
        <xdr:cNvSpPr txBox="1"/>
      </xdr:nvSpPr>
      <xdr:spPr>
        <a:xfrm>
          <a:off x="16370300" y="520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119400</xdr:rowOff>
    </xdr:from>
    <xdr:to>
      <xdr:col>86</xdr:col>
      <xdr:colOff>25400</xdr:colOff>
      <xdr:row>31</xdr:row>
      <xdr:rowOff>119400</xdr:rowOff>
    </xdr:to>
    <xdr:cxnSp macro="">
      <xdr:nvCxnSpPr>
        <xdr:cNvPr id="512" name="直線コネクタ 511"/>
        <xdr:cNvCxnSpPr/>
      </xdr:nvCxnSpPr>
      <xdr:spPr>
        <a:xfrm>
          <a:off x="16230600" y="543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155679</xdr:rowOff>
    </xdr:from>
    <xdr:to>
      <xdr:col>85</xdr:col>
      <xdr:colOff>127000</xdr:colOff>
      <xdr:row>37</xdr:row>
      <xdr:rowOff>104015</xdr:rowOff>
    </xdr:to>
    <xdr:cxnSp macro="">
      <xdr:nvCxnSpPr>
        <xdr:cNvPr id="513" name="直線コネクタ 512"/>
        <xdr:cNvCxnSpPr/>
      </xdr:nvCxnSpPr>
      <xdr:spPr>
        <a:xfrm flipV="1">
          <a:off x="15481300" y="6327879"/>
          <a:ext cx="838200" cy="1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114373</xdr:rowOff>
    </xdr:from>
    <xdr:ext cx="534377" cy="259045"/>
    <xdr:sp macro="" textlink="">
      <xdr:nvSpPr>
        <xdr:cNvPr id="514" name="消防費平均値テキスト"/>
        <xdr:cNvSpPr txBox="1"/>
      </xdr:nvSpPr>
      <xdr:spPr>
        <a:xfrm>
          <a:off x="16370300" y="6286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135946</xdr:rowOff>
    </xdr:from>
    <xdr:to>
      <xdr:col>85</xdr:col>
      <xdr:colOff>177800</xdr:colOff>
      <xdr:row>37</xdr:row>
      <xdr:rowOff>66096</xdr:rowOff>
    </xdr:to>
    <xdr:sp macro="" textlink="">
      <xdr:nvSpPr>
        <xdr:cNvPr id="515" name="フローチャート: 判断 514"/>
        <xdr:cNvSpPr/>
      </xdr:nvSpPr>
      <xdr:spPr>
        <a:xfrm>
          <a:off x="162687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92700</xdr:rowOff>
    </xdr:from>
    <xdr:to>
      <xdr:col>81</xdr:col>
      <xdr:colOff>50800</xdr:colOff>
      <xdr:row>37</xdr:row>
      <xdr:rowOff>104015</xdr:rowOff>
    </xdr:to>
    <xdr:cxnSp macro="">
      <xdr:nvCxnSpPr>
        <xdr:cNvPr id="516" name="直線コネクタ 515"/>
        <xdr:cNvCxnSpPr/>
      </xdr:nvCxnSpPr>
      <xdr:spPr>
        <a:xfrm>
          <a:off x="14592300" y="5407650"/>
          <a:ext cx="889000" cy="104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100124</xdr:rowOff>
    </xdr:from>
    <xdr:to>
      <xdr:col>81</xdr:col>
      <xdr:colOff>101600</xdr:colOff>
      <xdr:row>37</xdr:row>
      <xdr:rowOff>30274</xdr:rowOff>
    </xdr:to>
    <xdr:sp macro="" textlink="">
      <xdr:nvSpPr>
        <xdr:cNvPr id="517" name="フローチャート: 判断 516"/>
        <xdr:cNvSpPr/>
      </xdr:nvSpPr>
      <xdr:spPr>
        <a:xfrm>
          <a:off x="15430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46801</xdr:rowOff>
    </xdr:from>
    <xdr:ext cx="534377" cy="259045"/>
    <xdr:sp macro="" textlink="">
      <xdr:nvSpPr>
        <xdr:cNvPr id="518" name="テキスト ボックス 517"/>
        <xdr:cNvSpPr txBox="1"/>
      </xdr:nvSpPr>
      <xdr:spPr>
        <a:xfrm>
          <a:off x="15214111" y="604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92700</xdr:rowOff>
    </xdr:from>
    <xdr:to>
      <xdr:col>76</xdr:col>
      <xdr:colOff>114300</xdr:colOff>
      <xdr:row>32</xdr:row>
      <xdr:rowOff>165486</xdr:rowOff>
    </xdr:to>
    <xdr:cxnSp macro="">
      <xdr:nvCxnSpPr>
        <xdr:cNvPr id="519" name="直線コネクタ 518"/>
        <xdr:cNvCxnSpPr/>
      </xdr:nvCxnSpPr>
      <xdr:spPr>
        <a:xfrm flipV="1">
          <a:off x="13703300" y="5407650"/>
          <a:ext cx="889000" cy="24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169710</xdr:rowOff>
    </xdr:from>
    <xdr:to>
      <xdr:col>76</xdr:col>
      <xdr:colOff>165100</xdr:colOff>
      <xdr:row>36</xdr:row>
      <xdr:rowOff>99860</xdr:rowOff>
    </xdr:to>
    <xdr:sp macro="" textlink="">
      <xdr:nvSpPr>
        <xdr:cNvPr id="520" name="フローチャート: 判断 519"/>
        <xdr:cNvSpPr/>
      </xdr:nvSpPr>
      <xdr:spPr>
        <a:xfrm>
          <a:off x="14541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90987</xdr:rowOff>
    </xdr:from>
    <xdr:ext cx="534377" cy="259045"/>
    <xdr:sp macro="" textlink="">
      <xdr:nvSpPr>
        <xdr:cNvPr id="521" name="テキスト ボックス 520"/>
        <xdr:cNvSpPr txBox="1"/>
      </xdr:nvSpPr>
      <xdr:spPr>
        <a:xfrm>
          <a:off x="14325111" y="626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165486</xdr:rowOff>
    </xdr:from>
    <xdr:to>
      <xdr:col>71</xdr:col>
      <xdr:colOff>177800</xdr:colOff>
      <xdr:row>37</xdr:row>
      <xdr:rowOff>93249</xdr:rowOff>
    </xdr:to>
    <xdr:cxnSp macro="">
      <xdr:nvCxnSpPr>
        <xdr:cNvPr id="522" name="直線コネクタ 521"/>
        <xdr:cNvCxnSpPr/>
      </xdr:nvCxnSpPr>
      <xdr:spPr>
        <a:xfrm flipV="1">
          <a:off x="12814300" y="5651886"/>
          <a:ext cx="889000" cy="78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117909</xdr:rowOff>
    </xdr:from>
    <xdr:to>
      <xdr:col>72</xdr:col>
      <xdr:colOff>38100</xdr:colOff>
      <xdr:row>37</xdr:row>
      <xdr:rowOff>48059</xdr:rowOff>
    </xdr:to>
    <xdr:sp macro="" textlink="">
      <xdr:nvSpPr>
        <xdr:cNvPr id="523" name="フローチャート: 判断 522"/>
        <xdr:cNvSpPr/>
      </xdr:nvSpPr>
      <xdr:spPr>
        <a:xfrm>
          <a:off x="13652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39186</xdr:rowOff>
    </xdr:from>
    <xdr:ext cx="534377" cy="259045"/>
    <xdr:sp macro="" textlink="">
      <xdr:nvSpPr>
        <xdr:cNvPr id="524" name="テキスト ボックス 523"/>
        <xdr:cNvSpPr txBox="1"/>
      </xdr:nvSpPr>
      <xdr:spPr>
        <a:xfrm>
          <a:off x="13436111" y="63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136723</xdr:rowOff>
    </xdr:from>
    <xdr:to>
      <xdr:col>67</xdr:col>
      <xdr:colOff>101600</xdr:colOff>
      <xdr:row>37</xdr:row>
      <xdr:rowOff>66873</xdr:rowOff>
    </xdr:to>
    <xdr:sp macro="" textlink="">
      <xdr:nvSpPr>
        <xdr:cNvPr id="525" name="フローチャート: 判断 524"/>
        <xdr:cNvSpPr/>
      </xdr:nvSpPr>
      <xdr:spPr>
        <a:xfrm>
          <a:off x="12763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83400</xdr:rowOff>
    </xdr:from>
    <xdr:ext cx="534377" cy="259045"/>
    <xdr:sp macro="" textlink="">
      <xdr:nvSpPr>
        <xdr:cNvPr id="526" name="テキスト ボックス 525"/>
        <xdr:cNvSpPr txBox="1"/>
      </xdr:nvSpPr>
      <xdr:spPr>
        <a:xfrm>
          <a:off x="12547111" y="608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104879</xdr:rowOff>
    </xdr:from>
    <xdr:to>
      <xdr:col>85</xdr:col>
      <xdr:colOff>177800</xdr:colOff>
      <xdr:row>37</xdr:row>
      <xdr:rowOff>35029</xdr:rowOff>
    </xdr:to>
    <xdr:sp macro="" textlink="">
      <xdr:nvSpPr>
        <xdr:cNvPr id="532" name="楕円 531"/>
        <xdr:cNvSpPr/>
      </xdr:nvSpPr>
      <xdr:spPr>
        <a:xfrm>
          <a:off x="16268700" y="627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127756</xdr:rowOff>
    </xdr:from>
    <xdr:ext cx="534377" cy="259045"/>
    <xdr:sp macro="" textlink="">
      <xdr:nvSpPr>
        <xdr:cNvPr id="533" name="消防費該当値テキスト"/>
        <xdr:cNvSpPr txBox="1"/>
      </xdr:nvSpPr>
      <xdr:spPr>
        <a:xfrm>
          <a:off x="16370300" y="612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53215</xdr:rowOff>
    </xdr:from>
    <xdr:to>
      <xdr:col>81</xdr:col>
      <xdr:colOff>101600</xdr:colOff>
      <xdr:row>37</xdr:row>
      <xdr:rowOff>154815</xdr:rowOff>
    </xdr:to>
    <xdr:sp macro="" textlink="">
      <xdr:nvSpPr>
        <xdr:cNvPr id="534" name="楕円 533"/>
        <xdr:cNvSpPr/>
      </xdr:nvSpPr>
      <xdr:spPr>
        <a:xfrm>
          <a:off x="15430500" y="639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145942</xdr:rowOff>
    </xdr:from>
    <xdr:ext cx="534377" cy="259045"/>
    <xdr:sp macro="" textlink="">
      <xdr:nvSpPr>
        <xdr:cNvPr id="535" name="テキスト ボックス 534"/>
        <xdr:cNvSpPr txBox="1"/>
      </xdr:nvSpPr>
      <xdr:spPr>
        <a:xfrm>
          <a:off x="15214111" y="648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41900</xdr:rowOff>
    </xdr:from>
    <xdr:to>
      <xdr:col>76</xdr:col>
      <xdr:colOff>165100</xdr:colOff>
      <xdr:row>31</xdr:row>
      <xdr:rowOff>143500</xdr:rowOff>
    </xdr:to>
    <xdr:sp macro="" textlink="">
      <xdr:nvSpPr>
        <xdr:cNvPr id="536" name="楕円 535"/>
        <xdr:cNvSpPr/>
      </xdr:nvSpPr>
      <xdr:spPr>
        <a:xfrm>
          <a:off x="14541500" y="535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160027</xdr:rowOff>
    </xdr:from>
    <xdr:ext cx="534377" cy="259045"/>
    <xdr:sp macro="" textlink="">
      <xdr:nvSpPr>
        <xdr:cNvPr id="537" name="テキスト ボックス 536"/>
        <xdr:cNvSpPr txBox="1"/>
      </xdr:nvSpPr>
      <xdr:spPr>
        <a:xfrm>
          <a:off x="14325111" y="513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114686</xdr:rowOff>
    </xdr:from>
    <xdr:to>
      <xdr:col>72</xdr:col>
      <xdr:colOff>38100</xdr:colOff>
      <xdr:row>33</xdr:row>
      <xdr:rowOff>44836</xdr:rowOff>
    </xdr:to>
    <xdr:sp macro="" textlink="">
      <xdr:nvSpPr>
        <xdr:cNvPr id="538" name="楕円 537"/>
        <xdr:cNvSpPr/>
      </xdr:nvSpPr>
      <xdr:spPr>
        <a:xfrm>
          <a:off x="13652500" y="560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61363</xdr:rowOff>
    </xdr:from>
    <xdr:ext cx="534377" cy="259045"/>
    <xdr:sp macro="" textlink="">
      <xdr:nvSpPr>
        <xdr:cNvPr id="539" name="テキスト ボックス 538"/>
        <xdr:cNvSpPr txBox="1"/>
      </xdr:nvSpPr>
      <xdr:spPr>
        <a:xfrm>
          <a:off x="13436111" y="537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42449</xdr:rowOff>
    </xdr:from>
    <xdr:to>
      <xdr:col>67</xdr:col>
      <xdr:colOff>101600</xdr:colOff>
      <xdr:row>37</xdr:row>
      <xdr:rowOff>144049</xdr:rowOff>
    </xdr:to>
    <xdr:sp macro="" textlink="">
      <xdr:nvSpPr>
        <xdr:cNvPr id="540" name="楕円 539"/>
        <xdr:cNvSpPr/>
      </xdr:nvSpPr>
      <xdr:spPr>
        <a:xfrm>
          <a:off x="12763500" y="638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135176</xdr:rowOff>
    </xdr:from>
    <xdr:ext cx="534377" cy="259045"/>
    <xdr:sp macro="" textlink="">
      <xdr:nvSpPr>
        <xdr:cNvPr id="541" name="テキスト ボックス 540"/>
        <xdr:cNvSpPr txBox="1"/>
      </xdr:nvSpPr>
      <xdr:spPr>
        <a:xfrm>
          <a:off x="12547111" y="647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80828</xdr:rowOff>
    </xdr:from>
    <xdr:to>
      <xdr:col>85</xdr:col>
      <xdr:colOff>126364</xdr:colOff>
      <xdr:row>57</xdr:row>
      <xdr:rowOff>137414</xdr:rowOff>
    </xdr:to>
    <xdr:cxnSp macro="">
      <xdr:nvCxnSpPr>
        <xdr:cNvPr id="565" name="直線コネクタ 564"/>
        <xdr:cNvCxnSpPr/>
      </xdr:nvCxnSpPr>
      <xdr:spPr>
        <a:xfrm flipV="1">
          <a:off x="16317595" y="8653328"/>
          <a:ext cx="1269" cy="125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141241</xdr:rowOff>
    </xdr:from>
    <xdr:ext cx="534377" cy="259045"/>
    <xdr:sp macro="" textlink="">
      <xdr:nvSpPr>
        <xdr:cNvPr id="566" name="教育費最小値テキスト"/>
        <xdr:cNvSpPr txBox="1"/>
      </xdr:nvSpPr>
      <xdr:spPr>
        <a:xfrm>
          <a:off x="16370300" y="991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137414</xdr:rowOff>
    </xdr:from>
    <xdr:to>
      <xdr:col>86</xdr:col>
      <xdr:colOff>25400</xdr:colOff>
      <xdr:row>57</xdr:row>
      <xdr:rowOff>137414</xdr:rowOff>
    </xdr:to>
    <xdr:cxnSp macro="">
      <xdr:nvCxnSpPr>
        <xdr:cNvPr id="567" name="直線コネクタ 566"/>
        <xdr:cNvCxnSpPr/>
      </xdr:nvCxnSpPr>
      <xdr:spPr>
        <a:xfrm>
          <a:off x="16230600" y="99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27505</xdr:rowOff>
    </xdr:from>
    <xdr:ext cx="599010" cy="259045"/>
    <xdr:sp macro="" textlink="">
      <xdr:nvSpPr>
        <xdr:cNvPr id="568" name="教育費最大値テキスト"/>
        <xdr:cNvSpPr txBox="1"/>
      </xdr:nvSpPr>
      <xdr:spPr>
        <a:xfrm>
          <a:off x="16370300" y="842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80828</xdr:rowOff>
    </xdr:from>
    <xdr:to>
      <xdr:col>86</xdr:col>
      <xdr:colOff>25400</xdr:colOff>
      <xdr:row>50</xdr:row>
      <xdr:rowOff>80828</xdr:rowOff>
    </xdr:to>
    <xdr:cxnSp macro="">
      <xdr:nvCxnSpPr>
        <xdr:cNvPr id="569" name="直線コネクタ 568"/>
        <xdr:cNvCxnSpPr/>
      </xdr:nvCxnSpPr>
      <xdr:spPr>
        <a:xfrm>
          <a:off x="16230600" y="865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157569</xdr:rowOff>
    </xdr:from>
    <xdr:to>
      <xdr:col>85</xdr:col>
      <xdr:colOff>127000</xdr:colOff>
      <xdr:row>54</xdr:row>
      <xdr:rowOff>163177</xdr:rowOff>
    </xdr:to>
    <xdr:cxnSp macro="">
      <xdr:nvCxnSpPr>
        <xdr:cNvPr id="570" name="直線コネクタ 569"/>
        <xdr:cNvCxnSpPr/>
      </xdr:nvCxnSpPr>
      <xdr:spPr>
        <a:xfrm>
          <a:off x="15481300" y="9415869"/>
          <a:ext cx="838200" cy="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126847</xdr:rowOff>
    </xdr:from>
    <xdr:ext cx="534377" cy="259045"/>
    <xdr:sp macro="" textlink="">
      <xdr:nvSpPr>
        <xdr:cNvPr id="571" name="教育費平均値テキスト"/>
        <xdr:cNvSpPr txBox="1"/>
      </xdr:nvSpPr>
      <xdr:spPr>
        <a:xfrm>
          <a:off x="16370300" y="95565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148420</xdr:rowOff>
    </xdr:from>
    <xdr:to>
      <xdr:col>85</xdr:col>
      <xdr:colOff>177800</xdr:colOff>
      <xdr:row>56</xdr:row>
      <xdr:rowOff>78570</xdr:rowOff>
    </xdr:to>
    <xdr:sp macro="" textlink="">
      <xdr:nvSpPr>
        <xdr:cNvPr id="572" name="フローチャート: 判断 571"/>
        <xdr:cNvSpPr/>
      </xdr:nvSpPr>
      <xdr:spPr>
        <a:xfrm>
          <a:off x="162687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157569</xdr:rowOff>
    </xdr:from>
    <xdr:to>
      <xdr:col>81</xdr:col>
      <xdr:colOff>50800</xdr:colOff>
      <xdr:row>55</xdr:row>
      <xdr:rowOff>69832</xdr:rowOff>
    </xdr:to>
    <xdr:cxnSp macro="">
      <xdr:nvCxnSpPr>
        <xdr:cNvPr id="573" name="直線コネクタ 572"/>
        <xdr:cNvCxnSpPr/>
      </xdr:nvCxnSpPr>
      <xdr:spPr>
        <a:xfrm flipV="1">
          <a:off x="14592300" y="9415869"/>
          <a:ext cx="889000" cy="8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167904</xdr:rowOff>
    </xdr:from>
    <xdr:to>
      <xdr:col>81</xdr:col>
      <xdr:colOff>101600</xdr:colOff>
      <xdr:row>56</xdr:row>
      <xdr:rowOff>98054</xdr:rowOff>
    </xdr:to>
    <xdr:sp macro="" textlink="">
      <xdr:nvSpPr>
        <xdr:cNvPr id="574" name="フローチャート: 判断 573"/>
        <xdr:cNvSpPr/>
      </xdr:nvSpPr>
      <xdr:spPr>
        <a:xfrm>
          <a:off x="15430500"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89181</xdr:rowOff>
    </xdr:from>
    <xdr:ext cx="534377" cy="259045"/>
    <xdr:sp macro="" textlink="">
      <xdr:nvSpPr>
        <xdr:cNvPr id="575" name="テキスト ボックス 574"/>
        <xdr:cNvSpPr txBox="1"/>
      </xdr:nvSpPr>
      <xdr:spPr>
        <a:xfrm>
          <a:off x="15214111" y="969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59865</xdr:rowOff>
    </xdr:from>
    <xdr:to>
      <xdr:col>76</xdr:col>
      <xdr:colOff>114300</xdr:colOff>
      <xdr:row>55</xdr:row>
      <xdr:rowOff>69832</xdr:rowOff>
    </xdr:to>
    <xdr:cxnSp macro="">
      <xdr:nvCxnSpPr>
        <xdr:cNvPr id="576" name="直線コネクタ 575"/>
        <xdr:cNvCxnSpPr/>
      </xdr:nvCxnSpPr>
      <xdr:spPr>
        <a:xfrm>
          <a:off x="13703300" y="9489615"/>
          <a:ext cx="889000" cy="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148282</xdr:rowOff>
    </xdr:from>
    <xdr:to>
      <xdr:col>76</xdr:col>
      <xdr:colOff>165100</xdr:colOff>
      <xdr:row>56</xdr:row>
      <xdr:rowOff>78432</xdr:rowOff>
    </xdr:to>
    <xdr:sp macro="" textlink="">
      <xdr:nvSpPr>
        <xdr:cNvPr id="577" name="フローチャート: 判断 576"/>
        <xdr:cNvSpPr/>
      </xdr:nvSpPr>
      <xdr:spPr>
        <a:xfrm>
          <a:off x="14541500" y="957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69559</xdr:rowOff>
    </xdr:from>
    <xdr:ext cx="534377" cy="259045"/>
    <xdr:sp macro="" textlink="">
      <xdr:nvSpPr>
        <xdr:cNvPr id="578" name="テキスト ボックス 577"/>
        <xdr:cNvSpPr txBox="1"/>
      </xdr:nvSpPr>
      <xdr:spPr>
        <a:xfrm>
          <a:off x="14325111" y="967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90658</xdr:rowOff>
    </xdr:from>
    <xdr:to>
      <xdr:col>71</xdr:col>
      <xdr:colOff>177800</xdr:colOff>
      <xdr:row>55</xdr:row>
      <xdr:rowOff>59865</xdr:rowOff>
    </xdr:to>
    <xdr:cxnSp macro="">
      <xdr:nvCxnSpPr>
        <xdr:cNvPr id="579" name="直線コネクタ 578"/>
        <xdr:cNvCxnSpPr/>
      </xdr:nvCxnSpPr>
      <xdr:spPr>
        <a:xfrm>
          <a:off x="12814300" y="9348958"/>
          <a:ext cx="889000" cy="14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110411</xdr:rowOff>
    </xdr:from>
    <xdr:to>
      <xdr:col>72</xdr:col>
      <xdr:colOff>38100</xdr:colOff>
      <xdr:row>56</xdr:row>
      <xdr:rowOff>40561</xdr:rowOff>
    </xdr:to>
    <xdr:sp macro="" textlink="">
      <xdr:nvSpPr>
        <xdr:cNvPr id="580" name="フローチャート: 判断 579"/>
        <xdr:cNvSpPr/>
      </xdr:nvSpPr>
      <xdr:spPr>
        <a:xfrm>
          <a:off x="13652500" y="9540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31688</xdr:rowOff>
    </xdr:from>
    <xdr:ext cx="534377" cy="259045"/>
    <xdr:sp macro="" textlink="">
      <xdr:nvSpPr>
        <xdr:cNvPr id="581" name="テキスト ボックス 580"/>
        <xdr:cNvSpPr txBox="1"/>
      </xdr:nvSpPr>
      <xdr:spPr>
        <a:xfrm>
          <a:off x="13436111" y="963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127297</xdr:rowOff>
    </xdr:from>
    <xdr:to>
      <xdr:col>67</xdr:col>
      <xdr:colOff>101600</xdr:colOff>
      <xdr:row>56</xdr:row>
      <xdr:rowOff>57447</xdr:rowOff>
    </xdr:to>
    <xdr:sp macro="" textlink="">
      <xdr:nvSpPr>
        <xdr:cNvPr id="582" name="フローチャート: 判断 581"/>
        <xdr:cNvSpPr/>
      </xdr:nvSpPr>
      <xdr:spPr>
        <a:xfrm>
          <a:off x="12763500" y="955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48574</xdr:rowOff>
    </xdr:from>
    <xdr:ext cx="534377" cy="259045"/>
    <xdr:sp macro="" textlink="">
      <xdr:nvSpPr>
        <xdr:cNvPr id="583" name="テキスト ボックス 582"/>
        <xdr:cNvSpPr txBox="1"/>
      </xdr:nvSpPr>
      <xdr:spPr>
        <a:xfrm>
          <a:off x="12547111" y="964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112377</xdr:rowOff>
    </xdr:from>
    <xdr:to>
      <xdr:col>85</xdr:col>
      <xdr:colOff>177800</xdr:colOff>
      <xdr:row>55</xdr:row>
      <xdr:rowOff>42527</xdr:rowOff>
    </xdr:to>
    <xdr:sp macro="" textlink="">
      <xdr:nvSpPr>
        <xdr:cNvPr id="589" name="楕円 588"/>
        <xdr:cNvSpPr/>
      </xdr:nvSpPr>
      <xdr:spPr>
        <a:xfrm>
          <a:off x="16268700" y="937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135254</xdr:rowOff>
    </xdr:from>
    <xdr:ext cx="534377" cy="259045"/>
    <xdr:sp macro="" textlink="">
      <xdr:nvSpPr>
        <xdr:cNvPr id="590" name="教育費該当値テキスト"/>
        <xdr:cNvSpPr txBox="1"/>
      </xdr:nvSpPr>
      <xdr:spPr>
        <a:xfrm>
          <a:off x="16370300" y="922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106769</xdr:rowOff>
    </xdr:from>
    <xdr:to>
      <xdr:col>81</xdr:col>
      <xdr:colOff>101600</xdr:colOff>
      <xdr:row>55</xdr:row>
      <xdr:rowOff>36919</xdr:rowOff>
    </xdr:to>
    <xdr:sp macro="" textlink="">
      <xdr:nvSpPr>
        <xdr:cNvPr id="591" name="楕円 590"/>
        <xdr:cNvSpPr/>
      </xdr:nvSpPr>
      <xdr:spPr>
        <a:xfrm>
          <a:off x="15430500" y="936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53446</xdr:rowOff>
    </xdr:from>
    <xdr:ext cx="534377" cy="259045"/>
    <xdr:sp macro="" textlink="">
      <xdr:nvSpPr>
        <xdr:cNvPr id="592" name="テキスト ボックス 591"/>
        <xdr:cNvSpPr txBox="1"/>
      </xdr:nvSpPr>
      <xdr:spPr>
        <a:xfrm>
          <a:off x="15214111" y="914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19032</xdr:rowOff>
    </xdr:from>
    <xdr:to>
      <xdr:col>76</xdr:col>
      <xdr:colOff>165100</xdr:colOff>
      <xdr:row>55</xdr:row>
      <xdr:rowOff>120632</xdr:rowOff>
    </xdr:to>
    <xdr:sp macro="" textlink="">
      <xdr:nvSpPr>
        <xdr:cNvPr id="593" name="楕円 592"/>
        <xdr:cNvSpPr/>
      </xdr:nvSpPr>
      <xdr:spPr>
        <a:xfrm>
          <a:off x="14541500" y="944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137159</xdr:rowOff>
    </xdr:from>
    <xdr:ext cx="534377" cy="259045"/>
    <xdr:sp macro="" textlink="">
      <xdr:nvSpPr>
        <xdr:cNvPr id="594" name="テキスト ボックス 593"/>
        <xdr:cNvSpPr txBox="1"/>
      </xdr:nvSpPr>
      <xdr:spPr>
        <a:xfrm>
          <a:off x="14325111" y="922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9065</xdr:rowOff>
    </xdr:from>
    <xdr:to>
      <xdr:col>72</xdr:col>
      <xdr:colOff>38100</xdr:colOff>
      <xdr:row>55</xdr:row>
      <xdr:rowOff>110665</xdr:rowOff>
    </xdr:to>
    <xdr:sp macro="" textlink="">
      <xdr:nvSpPr>
        <xdr:cNvPr id="595" name="楕円 594"/>
        <xdr:cNvSpPr/>
      </xdr:nvSpPr>
      <xdr:spPr>
        <a:xfrm>
          <a:off x="13652500" y="943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127192</xdr:rowOff>
    </xdr:from>
    <xdr:ext cx="534377" cy="259045"/>
    <xdr:sp macro="" textlink="">
      <xdr:nvSpPr>
        <xdr:cNvPr id="596" name="テキスト ボックス 595"/>
        <xdr:cNvSpPr txBox="1"/>
      </xdr:nvSpPr>
      <xdr:spPr>
        <a:xfrm>
          <a:off x="13436111" y="921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39858</xdr:rowOff>
    </xdr:from>
    <xdr:to>
      <xdr:col>67</xdr:col>
      <xdr:colOff>101600</xdr:colOff>
      <xdr:row>54</xdr:row>
      <xdr:rowOff>141458</xdr:rowOff>
    </xdr:to>
    <xdr:sp macro="" textlink="">
      <xdr:nvSpPr>
        <xdr:cNvPr id="597" name="楕円 596"/>
        <xdr:cNvSpPr/>
      </xdr:nvSpPr>
      <xdr:spPr>
        <a:xfrm>
          <a:off x="12763500" y="929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157985</xdr:rowOff>
    </xdr:from>
    <xdr:ext cx="599010" cy="259045"/>
    <xdr:sp macro="" textlink="">
      <xdr:nvSpPr>
        <xdr:cNvPr id="598" name="テキスト ボックス 597"/>
        <xdr:cNvSpPr txBox="1"/>
      </xdr:nvSpPr>
      <xdr:spPr>
        <a:xfrm>
          <a:off x="12514795" y="907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71692</xdr:rowOff>
    </xdr:from>
    <xdr:to>
      <xdr:col>85</xdr:col>
      <xdr:colOff>126364</xdr:colOff>
      <xdr:row>79</xdr:row>
      <xdr:rowOff>44450</xdr:rowOff>
    </xdr:to>
    <xdr:cxnSp macro="">
      <xdr:nvCxnSpPr>
        <xdr:cNvPr id="622" name="直線コネクタ 621"/>
        <xdr:cNvCxnSpPr/>
      </xdr:nvCxnSpPr>
      <xdr:spPr>
        <a:xfrm flipV="1">
          <a:off x="16317595" y="12244642"/>
          <a:ext cx="1269" cy="134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18369</xdr:rowOff>
    </xdr:from>
    <xdr:ext cx="599010" cy="259045"/>
    <xdr:sp macro="" textlink="">
      <xdr:nvSpPr>
        <xdr:cNvPr id="625" name="災害復旧費最大値テキスト"/>
        <xdr:cNvSpPr txBox="1"/>
      </xdr:nvSpPr>
      <xdr:spPr>
        <a:xfrm>
          <a:off x="16370300" y="1201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71692</xdr:rowOff>
    </xdr:from>
    <xdr:to>
      <xdr:col>86</xdr:col>
      <xdr:colOff>25400</xdr:colOff>
      <xdr:row>71</xdr:row>
      <xdr:rowOff>71692</xdr:rowOff>
    </xdr:to>
    <xdr:cxnSp macro="">
      <xdr:nvCxnSpPr>
        <xdr:cNvPr id="626" name="直線コネクタ 625"/>
        <xdr:cNvCxnSpPr/>
      </xdr:nvCxnSpPr>
      <xdr:spPr>
        <a:xfrm>
          <a:off x="16230600" y="1224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25133</xdr:rowOff>
    </xdr:from>
    <xdr:to>
      <xdr:col>85</xdr:col>
      <xdr:colOff>127000</xdr:colOff>
      <xdr:row>78</xdr:row>
      <xdr:rowOff>119951</xdr:rowOff>
    </xdr:to>
    <xdr:cxnSp macro="">
      <xdr:nvCxnSpPr>
        <xdr:cNvPr id="627" name="直線コネクタ 626"/>
        <xdr:cNvCxnSpPr/>
      </xdr:nvCxnSpPr>
      <xdr:spPr>
        <a:xfrm>
          <a:off x="15481300" y="12540983"/>
          <a:ext cx="838200" cy="95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49916</xdr:rowOff>
    </xdr:from>
    <xdr:ext cx="534377" cy="259045"/>
    <xdr:sp macro="" textlink="">
      <xdr:nvSpPr>
        <xdr:cNvPr id="628" name="災害復旧費平均値テキスト"/>
        <xdr:cNvSpPr txBox="1"/>
      </xdr:nvSpPr>
      <xdr:spPr>
        <a:xfrm>
          <a:off x="16370300" y="13251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27039</xdr:rowOff>
    </xdr:from>
    <xdr:to>
      <xdr:col>85</xdr:col>
      <xdr:colOff>177800</xdr:colOff>
      <xdr:row>78</xdr:row>
      <xdr:rowOff>128639</xdr:rowOff>
    </xdr:to>
    <xdr:sp macro="" textlink="">
      <xdr:nvSpPr>
        <xdr:cNvPr id="629" name="フローチャート: 判断 628"/>
        <xdr:cNvSpPr/>
      </xdr:nvSpPr>
      <xdr:spPr>
        <a:xfrm>
          <a:off x="16268700" y="1340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69</xdr:row>
      <xdr:rowOff>160655</xdr:rowOff>
    </xdr:from>
    <xdr:to>
      <xdr:col>81</xdr:col>
      <xdr:colOff>50800</xdr:colOff>
      <xdr:row>73</xdr:row>
      <xdr:rowOff>25133</xdr:rowOff>
    </xdr:to>
    <xdr:cxnSp macro="">
      <xdr:nvCxnSpPr>
        <xdr:cNvPr id="630" name="直線コネクタ 629"/>
        <xdr:cNvCxnSpPr/>
      </xdr:nvCxnSpPr>
      <xdr:spPr>
        <a:xfrm>
          <a:off x="14592300" y="11990705"/>
          <a:ext cx="889000" cy="55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1436</xdr:rowOff>
    </xdr:from>
    <xdr:to>
      <xdr:col>81</xdr:col>
      <xdr:colOff>101600</xdr:colOff>
      <xdr:row>78</xdr:row>
      <xdr:rowOff>103036</xdr:rowOff>
    </xdr:to>
    <xdr:sp macro="" textlink="">
      <xdr:nvSpPr>
        <xdr:cNvPr id="631" name="フローチャート: 判断 630"/>
        <xdr:cNvSpPr/>
      </xdr:nvSpPr>
      <xdr:spPr>
        <a:xfrm>
          <a:off x="154305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94163</xdr:rowOff>
    </xdr:from>
    <xdr:ext cx="534377" cy="259045"/>
    <xdr:sp macro="" textlink="">
      <xdr:nvSpPr>
        <xdr:cNvPr id="632" name="テキスト ボックス 631"/>
        <xdr:cNvSpPr txBox="1"/>
      </xdr:nvSpPr>
      <xdr:spPr>
        <a:xfrm>
          <a:off x="15214111" y="1346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69</xdr:row>
      <xdr:rowOff>160655</xdr:rowOff>
    </xdr:from>
    <xdr:to>
      <xdr:col>76</xdr:col>
      <xdr:colOff>114300</xdr:colOff>
      <xdr:row>75</xdr:row>
      <xdr:rowOff>104839</xdr:rowOff>
    </xdr:to>
    <xdr:cxnSp macro="">
      <xdr:nvCxnSpPr>
        <xdr:cNvPr id="633" name="直線コネクタ 632"/>
        <xdr:cNvCxnSpPr/>
      </xdr:nvCxnSpPr>
      <xdr:spPr>
        <a:xfrm flipV="1">
          <a:off x="13703300" y="11990705"/>
          <a:ext cx="889000" cy="97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42520</xdr:rowOff>
    </xdr:from>
    <xdr:to>
      <xdr:col>76</xdr:col>
      <xdr:colOff>165100</xdr:colOff>
      <xdr:row>78</xdr:row>
      <xdr:rowOff>144120</xdr:rowOff>
    </xdr:to>
    <xdr:sp macro="" textlink="">
      <xdr:nvSpPr>
        <xdr:cNvPr id="634" name="フローチャート: 判断 633"/>
        <xdr:cNvSpPr/>
      </xdr:nvSpPr>
      <xdr:spPr>
        <a:xfrm>
          <a:off x="14541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135247</xdr:rowOff>
    </xdr:from>
    <xdr:ext cx="469744" cy="259045"/>
    <xdr:sp macro="" textlink="">
      <xdr:nvSpPr>
        <xdr:cNvPr id="635" name="テキスト ボックス 634"/>
        <xdr:cNvSpPr txBox="1"/>
      </xdr:nvSpPr>
      <xdr:spPr>
        <a:xfrm>
          <a:off x="14357428" y="135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104839</xdr:rowOff>
    </xdr:from>
    <xdr:to>
      <xdr:col>71</xdr:col>
      <xdr:colOff>177800</xdr:colOff>
      <xdr:row>76</xdr:row>
      <xdr:rowOff>70535</xdr:rowOff>
    </xdr:to>
    <xdr:cxnSp macro="">
      <xdr:nvCxnSpPr>
        <xdr:cNvPr id="636" name="直線コネクタ 635"/>
        <xdr:cNvCxnSpPr/>
      </xdr:nvCxnSpPr>
      <xdr:spPr>
        <a:xfrm flipV="1">
          <a:off x="12814300" y="12963589"/>
          <a:ext cx="889000" cy="13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8916</xdr:rowOff>
    </xdr:from>
    <xdr:to>
      <xdr:col>72</xdr:col>
      <xdr:colOff>38100</xdr:colOff>
      <xdr:row>78</xdr:row>
      <xdr:rowOff>110516</xdr:rowOff>
    </xdr:to>
    <xdr:sp macro="" textlink="">
      <xdr:nvSpPr>
        <xdr:cNvPr id="637" name="フローチャート: 判断 636"/>
        <xdr:cNvSpPr/>
      </xdr:nvSpPr>
      <xdr:spPr>
        <a:xfrm>
          <a:off x="13652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101643</xdr:rowOff>
    </xdr:from>
    <xdr:ext cx="534377" cy="259045"/>
    <xdr:sp macro="" textlink="">
      <xdr:nvSpPr>
        <xdr:cNvPr id="638" name="テキスト ボックス 637"/>
        <xdr:cNvSpPr txBox="1"/>
      </xdr:nvSpPr>
      <xdr:spPr>
        <a:xfrm>
          <a:off x="13436111" y="1347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48400</xdr:rowOff>
    </xdr:from>
    <xdr:to>
      <xdr:col>67</xdr:col>
      <xdr:colOff>101600</xdr:colOff>
      <xdr:row>78</xdr:row>
      <xdr:rowOff>150000</xdr:rowOff>
    </xdr:to>
    <xdr:sp macro="" textlink="">
      <xdr:nvSpPr>
        <xdr:cNvPr id="639" name="フローチャート: 判断 638"/>
        <xdr:cNvSpPr/>
      </xdr:nvSpPr>
      <xdr:spPr>
        <a:xfrm>
          <a:off x="12763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141127</xdr:rowOff>
    </xdr:from>
    <xdr:ext cx="469744" cy="259045"/>
    <xdr:sp macro="" textlink="">
      <xdr:nvSpPr>
        <xdr:cNvPr id="640" name="テキスト ボックス 639"/>
        <xdr:cNvSpPr txBox="1"/>
      </xdr:nvSpPr>
      <xdr:spPr>
        <a:xfrm>
          <a:off x="12579428" y="135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69151</xdr:rowOff>
    </xdr:from>
    <xdr:to>
      <xdr:col>85</xdr:col>
      <xdr:colOff>177800</xdr:colOff>
      <xdr:row>78</xdr:row>
      <xdr:rowOff>170751</xdr:rowOff>
    </xdr:to>
    <xdr:sp macro="" textlink="">
      <xdr:nvSpPr>
        <xdr:cNvPr id="646" name="楕円 645"/>
        <xdr:cNvSpPr/>
      </xdr:nvSpPr>
      <xdr:spPr>
        <a:xfrm>
          <a:off x="16268700" y="1344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5465</xdr:rowOff>
    </xdr:from>
    <xdr:ext cx="469744" cy="259045"/>
    <xdr:sp macro="" textlink="">
      <xdr:nvSpPr>
        <xdr:cNvPr id="647" name="災害復旧費該当値テキスト"/>
        <xdr:cNvSpPr txBox="1"/>
      </xdr:nvSpPr>
      <xdr:spPr>
        <a:xfrm>
          <a:off x="16370300" y="13378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145783</xdr:rowOff>
    </xdr:from>
    <xdr:to>
      <xdr:col>81</xdr:col>
      <xdr:colOff>101600</xdr:colOff>
      <xdr:row>73</xdr:row>
      <xdr:rowOff>75933</xdr:rowOff>
    </xdr:to>
    <xdr:sp macro="" textlink="">
      <xdr:nvSpPr>
        <xdr:cNvPr id="648" name="楕円 647"/>
        <xdr:cNvSpPr/>
      </xdr:nvSpPr>
      <xdr:spPr>
        <a:xfrm>
          <a:off x="15430500" y="1249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92460</xdr:rowOff>
    </xdr:from>
    <xdr:ext cx="534377" cy="259045"/>
    <xdr:sp macro="" textlink="">
      <xdr:nvSpPr>
        <xdr:cNvPr id="649" name="テキスト ボックス 648"/>
        <xdr:cNvSpPr txBox="1"/>
      </xdr:nvSpPr>
      <xdr:spPr>
        <a:xfrm>
          <a:off x="15214111" y="1226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69</xdr:row>
      <xdr:rowOff>109855</xdr:rowOff>
    </xdr:from>
    <xdr:to>
      <xdr:col>76</xdr:col>
      <xdr:colOff>165100</xdr:colOff>
      <xdr:row>70</xdr:row>
      <xdr:rowOff>40005</xdr:rowOff>
    </xdr:to>
    <xdr:sp macro="" textlink="">
      <xdr:nvSpPr>
        <xdr:cNvPr id="650" name="楕円 649"/>
        <xdr:cNvSpPr/>
      </xdr:nvSpPr>
      <xdr:spPr>
        <a:xfrm>
          <a:off x="14541500" y="1193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68</xdr:row>
      <xdr:rowOff>56532</xdr:rowOff>
    </xdr:from>
    <xdr:ext cx="599010" cy="259045"/>
    <xdr:sp macro="" textlink="">
      <xdr:nvSpPr>
        <xdr:cNvPr id="651" name="テキスト ボックス 650"/>
        <xdr:cNvSpPr txBox="1"/>
      </xdr:nvSpPr>
      <xdr:spPr>
        <a:xfrm>
          <a:off x="14292795" y="11715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54039</xdr:rowOff>
    </xdr:from>
    <xdr:to>
      <xdr:col>72</xdr:col>
      <xdr:colOff>38100</xdr:colOff>
      <xdr:row>75</xdr:row>
      <xdr:rowOff>155639</xdr:rowOff>
    </xdr:to>
    <xdr:sp macro="" textlink="">
      <xdr:nvSpPr>
        <xdr:cNvPr id="652" name="楕円 651"/>
        <xdr:cNvSpPr/>
      </xdr:nvSpPr>
      <xdr:spPr>
        <a:xfrm>
          <a:off x="13652500" y="1291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716</xdr:rowOff>
    </xdr:from>
    <xdr:ext cx="534377" cy="259045"/>
    <xdr:sp macro="" textlink="">
      <xdr:nvSpPr>
        <xdr:cNvPr id="653" name="テキスト ボックス 652"/>
        <xdr:cNvSpPr txBox="1"/>
      </xdr:nvSpPr>
      <xdr:spPr>
        <a:xfrm>
          <a:off x="13436111" y="1268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19735</xdr:rowOff>
    </xdr:from>
    <xdr:to>
      <xdr:col>67</xdr:col>
      <xdr:colOff>101600</xdr:colOff>
      <xdr:row>76</xdr:row>
      <xdr:rowOff>121335</xdr:rowOff>
    </xdr:to>
    <xdr:sp macro="" textlink="">
      <xdr:nvSpPr>
        <xdr:cNvPr id="654" name="楕円 653"/>
        <xdr:cNvSpPr/>
      </xdr:nvSpPr>
      <xdr:spPr>
        <a:xfrm>
          <a:off x="12763500" y="1304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137863</xdr:rowOff>
    </xdr:from>
    <xdr:ext cx="534377" cy="259045"/>
    <xdr:sp macro="" textlink="">
      <xdr:nvSpPr>
        <xdr:cNvPr id="655" name="テキスト ボックス 654"/>
        <xdr:cNvSpPr txBox="1"/>
      </xdr:nvSpPr>
      <xdr:spPr>
        <a:xfrm>
          <a:off x="12547111" y="1282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87068</xdr:rowOff>
    </xdr:from>
    <xdr:to>
      <xdr:col>85</xdr:col>
      <xdr:colOff>126364</xdr:colOff>
      <xdr:row>98</xdr:row>
      <xdr:rowOff>82944</xdr:rowOff>
    </xdr:to>
    <xdr:cxnSp macro="">
      <xdr:nvCxnSpPr>
        <xdr:cNvPr id="677" name="直線コネクタ 676"/>
        <xdr:cNvCxnSpPr/>
      </xdr:nvCxnSpPr>
      <xdr:spPr>
        <a:xfrm flipV="1">
          <a:off x="16317595" y="15860468"/>
          <a:ext cx="1269" cy="1024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86771</xdr:rowOff>
    </xdr:from>
    <xdr:ext cx="534377" cy="259045"/>
    <xdr:sp macro="" textlink="">
      <xdr:nvSpPr>
        <xdr:cNvPr id="678" name="公債費最小値テキスト"/>
        <xdr:cNvSpPr txBox="1"/>
      </xdr:nvSpPr>
      <xdr:spPr>
        <a:xfrm>
          <a:off x="16370300" y="1688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82944</xdr:rowOff>
    </xdr:from>
    <xdr:to>
      <xdr:col>86</xdr:col>
      <xdr:colOff>25400</xdr:colOff>
      <xdr:row>98</xdr:row>
      <xdr:rowOff>82944</xdr:rowOff>
    </xdr:to>
    <xdr:cxnSp macro="">
      <xdr:nvCxnSpPr>
        <xdr:cNvPr id="679" name="直線コネクタ 678"/>
        <xdr:cNvCxnSpPr/>
      </xdr:nvCxnSpPr>
      <xdr:spPr>
        <a:xfrm>
          <a:off x="16230600" y="1688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33745</xdr:rowOff>
    </xdr:from>
    <xdr:ext cx="599010" cy="259045"/>
    <xdr:sp macro="" textlink="">
      <xdr:nvSpPr>
        <xdr:cNvPr id="680" name="公債費最大値テキスト"/>
        <xdr:cNvSpPr txBox="1"/>
      </xdr:nvSpPr>
      <xdr:spPr>
        <a:xfrm>
          <a:off x="16370300" y="1563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87068</xdr:rowOff>
    </xdr:from>
    <xdr:to>
      <xdr:col>86</xdr:col>
      <xdr:colOff>25400</xdr:colOff>
      <xdr:row>92</xdr:row>
      <xdr:rowOff>87068</xdr:rowOff>
    </xdr:to>
    <xdr:cxnSp macro="">
      <xdr:nvCxnSpPr>
        <xdr:cNvPr id="681" name="直線コネクタ 680"/>
        <xdr:cNvCxnSpPr/>
      </xdr:nvCxnSpPr>
      <xdr:spPr>
        <a:xfrm>
          <a:off x="16230600" y="15860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32090</xdr:rowOff>
    </xdr:from>
    <xdr:to>
      <xdr:col>85</xdr:col>
      <xdr:colOff>127000</xdr:colOff>
      <xdr:row>96</xdr:row>
      <xdr:rowOff>91246</xdr:rowOff>
    </xdr:to>
    <xdr:cxnSp macro="">
      <xdr:nvCxnSpPr>
        <xdr:cNvPr id="682" name="直線コネクタ 681"/>
        <xdr:cNvCxnSpPr/>
      </xdr:nvCxnSpPr>
      <xdr:spPr>
        <a:xfrm flipV="1">
          <a:off x="15481300" y="16491290"/>
          <a:ext cx="838200" cy="5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66508</xdr:rowOff>
    </xdr:from>
    <xdr:ext cx="534377" cy="259045"/>
    <xdr:sp macro="" textlink="">
      <xdr:nvSpPr>
        <xdr:cNvPr id="683" name="公債費平均値テキスト"/>
        <xdr:cNvSpPr txBox="1"/>
      </xdr:nvSpPr>
      <xdr:spPr>
        <a:xfrm>
          <a:off x="16370300" y="1652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88081</xdr:rowOff>
    </xdr:from>
    <xdr:to>
      <xdr:col>85</xdr:col>
      <xdr:colOff>177800</xdr:colOff>
      <xdr:row>97</xdr:row>
      <xdr:rowOff>18231</xdr:rowOff>
    </xdr:to>
    <xdr:sp macro="" textlink="">
      <xdr:nvSpPr>
        <xdr:cNvPr id="684" name="フローチャート: 判断 683"/>
        <xdr:cNvSpPr/>
      </xdr:nvSpPr>
      <xdr:spPr>
        <a:xfrm>
          <a:off x="162687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91246</xdr:rowOff>
    </xdr:from>
    <xdr:to>
      <xdr:col>81</xdr:col>
      <xdr:colOff>50800</xdr:colOff>
      <xdr:row>96</xdr:row>
      <xdr:rowOff>115300</xdr:rowOff>
    </xdr:to>
    <xdr:cxnSp macro="">
      <xdr:nvCxnSpPr>
        <xdr:cNvPr id="685" name="直線コネクタ 684"/>
        <xdr:cNvCxnSpPr/>
      </xdr:nvCxnSpPr>
      <xdr:spPr>
        <a:xfrm flipV="1">
          <a:off x="14592300" y="16550446"/>
          <a:ext cx="889000" cy="2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102904</xdr:rowOff>
    </xdr:from>
    <xdr:to>
      <xdr:col>81</xdr:col>
      <xdr:colOff>101600</xdr:colOff>
      <xdr:row>97</xdr:row>
      <xdr:rowOff>33054</xdr:rowOff>
    </xdr:to>
    <xdr:sp macro="" textlink="">
      <xdr:nvSpPr>
        <xdr:cNvPr id="686" name="フローチャート: 判断 685"/>
        <xdr:cNvSpPr/>
      </xdr:nvSpPr>
      <xdr:spPr>
        <a:xfrm>
          <a:off x="15430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24181</xdr:rowOff>
    </xdr:from>
    <xdr:ext cx="534377" cy="259045"/>
    <xdr:sp macro="" textlink="">
      <xdr:nvSpPr>
        <xdr:cNvPr id="687" name="テキスト ボックス 686"/>
        <xdr:cNvSpPr txBox="1"/>
      </xdr:nvSpPr>
      <xdr:spPr>
        <a:xfrm>
          <a:off x="15214111" y="166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93751</xdr:rowOff>
    </xdr:from>
    <xdr:to>
      <xdr:col>76</xdr:col>
      <xdr:colOff>114300</xdr:colOff>
      <xdr:row>96</xdr:row>
      <xdr:rowOff>115300</xdr:rowOff>
    </xdr:to>
    <xdr:cxnSp macro="">
      <xdr:nvCxnSpPr>
        <xdr:cNvPr id="688" name="直線コネクタ 687"/>
        <xdr:cNvCxnSpPr/>
      </xdr:nvCxnSpPr>
      <xdr:spPr>
        <a:xfrm>
          <a:off x="13703300" y="16552951"/>
          <a:ext cx="889000" cy="2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122816</xdr:rowOff>
    </xdr:from>
    <xdr:to>
      <xdr:col>76</xdr:col>
      <xdr:colOff>165100</xdr:colOff>
      <xdr:row>97</xdr:row>
      <xdr:rowOff>52966</xdr:rowOff>
    </xdr:to>
    <xdr:sp macro="" textlink="">
      <xdr:nvSpPr>
        <xdr:cNvPr id="689" name="フローチャート: 判断 688"/>
        <xdr:cNvSpPr/>
      </xdr:nvSpPr>
      <xdr:spPr>
        <a:xfrm>
          <a:off x="14541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44093</xdr:rowOff>
    </xdr:from>
    <xdr:ext cx="534377" cy="259045"/>
    <xdr:sp macro="" textlink="">
      <xdr:nvSpPr>
        <xdr:cNvPr id="690" name="テキスト ボックス 689"/>
        <xdr:cNvSpPr txBox="1"/>
      </xdr:nvSpPr>
      <xdr:spPr>
        <a:xfrm>
          <a:off x="14325111" y="1667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60747</xdr:rowOff>
    </xdr:from>
    <xdr:to>
      <xdr:col>71</xdr:col>
      <xdr:colOff>177800</xdr:colOff>
      <xdr:row>96</xdr:row>
      <xdr:rowOff>93751</xdr:rowOff>
    </xdr:to>
    <xdr:cxnSp macro="">
      <xdr:nvCxnSpPr>
        <xdr:cNvPr id="691" name="直線コネクタ 690"/>
        <xdr:cNvCxnSpPr/>
      </xdr:nvCxnSpPr>
      <xdr:spPr>
        <a:xfrm>
          <a:off x="12814300" y="16519947"/>
          <a:ext cx="889000" cy="3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106352</xdr:rowOff>
    </xdr:from>
    <xdr:to>
      <xdr:col>72</xdr:col>
      <xdr:colOff>38100</xdr:colOff>
      <xdr:row>97</xdr:row>
      <xdr:rowOff>36502</xdr:rowOff>
    </xdr:to>
    <xdr:sp macro="" textlink="">
      <xdr:nvSpPr>
        <xdr:cNvPr id="692" name="フローチャート: 判断 691"/>
        <xdr:cNvSpPr/>
      </xdr:nvSpPr>
      <xdr:spPr>
        <a:xfrm>
          <a:off x="13652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27629</xdr:rowOff>
    </xdr:from>
    <xdr:ext cx="534377" cy="259045"/>
    <xdr:sp macro="" textlink="">
      <xdr:nvSpPr>
        <xdr:cNvPr id="693" name="テキスト ボックス 692"/>
        <xdr:cNvSpPr txBox="1"/>
      </xdr:nvSpPr>
      <xdr:spPr>
        <a:xfrm>
          <a:off x="13436111" y="1665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96106</xdr:rowOff>
    </xdr:from>
    <xdr:to>
      <xdr:col>67</xdr:col>
      <xdr:colOff>101600</xdr:colOff>
      <xdr:row>97</xdr:row>
      <xdr:rowOff>26256</xdr:rowOff>
    </xdr:to>
    <xdr:sp macro="" textlink="">
      <xdr:nvSpPr>
        <xdr:cNvPr id="694" name="フローチャート: 判断 693"/>
        <xdr:cNvSpPr/>
      </xdr:nvSpPr>
      <xdr:spPr>
        <a:xfrm>
          <a:off x="12763500" y="1655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17383</xdr:rowOff>
    </xdr:from>
    <xdr:ext cx="534377" cy="259045"/>
    <xdr:sp macro="" textlink="">
      <xdr:nvSpPr>
        <xdr:cNvPr id="695" name="テキスト ボックス 694"/>
        <xdr:cNvSpPr txBox="1"/>
      </xdr:nvSpPr>
      <xdr:spPr>
        <a:xfrm>
          <a:off x="12547111" y="1664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152740</xdr:rowOff>
    </xdr:from>
    <xdr:to>
      <xdr:col>85</xdr:col>
      <xdr:colOff>177800</xdr:colOff>
      <xdr:row>96</xdr:row>
      <xdr:rowOff>82890</xdr:rowOff>
    </xdr:to>
    <xdr:sp macro="" textlink="">
      <xdr:nvSpPr>
        <xdr:cNvPr id="701" name="楕円 700"/>
        <xdr:cNvSpPr/>
      </xdr:nvSpPr>
      <xdr:spPr>
        <a:xfrm>
          <a:off x="16268700" y="1644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4167</xdr:rowOff>
    </xdr:from>
    <xdr:ext cx="534377" cy="259045"/>
    <xdr:sp macro="" textlink="">
      <xdr:nvSpPr>
        <xdr:cNvPr id="702" name="公債費該当値テキスト"/>
        <xdr:cNvSpPr txBox="1"/>
      </xdr:nvSpPr>
      <xdr:spPr>
        <a:xfrm>
          <a:off x="16370300" y="1629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40446</xdr:rowOff>
    </xdr:from>
    <xdr:to>
      <xdr:col>81</xdr:col>
      <xdr:colOff>101600</xdr:colOff>
      <xdr:row>96</xdr:row>
      <xdr:rowOff>142046</xdr:rowOff>
    </xdr:to>
    <xdr:sp macro="" textlink="">
      <xdr:nvSpPr>
        <xdr:cNvPr id="703" name="楕円 702"/>
        <xdr:cNvSpPr/>
      </xdr:nvSpPr>
      <xdr:spPr>
        <a:xfrm>
          <a:off x="15430500" y="1649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158573</xdr:rowOff>
    </xdr:from>
    <xdr:ext cx="534377" cy="259045"/>
    <xdr:sp macro="" textlink="">
      <xdr:nvSpPr>
        <xdr:cNvPr id="704" name="テキスト ボックス 703"/>
        <xdr:cNvSpPr txBox="1"/>
      </xdr:nvSpPr>
      <xdr:spPr>
        <a:xfrm>
          <a:off x="15214111" y="1627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64500</xdr:rowOff>
    </xdr:from>
    <xdr:to>
      <xdr:col>76</xdr:col>
      <xdr:colOff>165100</xdr:colOff>
      <xdr:row>96</xdr:row>
      <xdr:rowOff>166100</xdr:rowOff>
    </xdr:to>
    <xdr:sp macro="" textlink="">
      <xdr:nvSpPr>
        <xdr:cNvPr id="705" name="楕円 704"/>
        <xdr:cNvSpPr/>
      </xdr:nvSpPr>
      <xdr:spPr>
        <a:xfrm>
          <a:off x="14541500" y="1652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11177</xdr:rowOff>
    </xdr:from>
    <xdr:ext cx="534377" cy="259045"/>
    <xdr:sp macro="" textlink="">
      <xdr:nvSpPr>
        <xdr:cNvPr id="706" name="テキスト ボックス 705"/>
        <xdr:cNvSpPr txBox="1"/>
      </xdr:nvSpPr>
      <xdr:spPr>
        <a:xfrm>
          <a:off x="14325111" y="1629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42951</xdr:rowOff>
    </xdr:from>
    <xdr:to>
      <xdr:col>72</xdr:col>
      <xdr:colOff>38100</xdr:colOff>
      <xdr:row>96</xdr:row>
      <xdr:rowOff>144551</xdr:rowOff>
    </xdr:to>
    <xdr:sp macro="" textlink="">
      <xdr:nvSpPr>
        <xdr:cNvPr id="707" name="楕円 706"/>
        <xdr:cNvSpPr/>
      </xdr:nvSpPr>
      <xdr:spPr>
        <a:xfrm>
          <a:off x="13652500" y="1650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161078</xdr:rowOff>
    </xdr:from>
    <xdr:ext cx="534377" cy="259045"/>
    <xdr:sp macro="" textlink="">
      <xdr:nvSpPr>
        <xdr:cNvPr id="708" name="テキスト ボックス 707"/>
        <xdr:cNvSpPr txBox="1"/>
      </xdr:nvSpPr>
      <xdr:spPr>
        <a:xfrm>
          <a:off x="13436111" y="1627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9947</xdr:rowOff>
    </xdr:from>
    <xdr:to>
      <xdr:col>67</xdr:col>
      <xdr:colOff>101600</xdr:colOff>
      <xdr:row>96</xdr:row>
      <xdr:rowOff>111547</xdr:rowOff>
    </xdr:to>
    <xdr:sp macro="" textlink="">
      <xdr:nvSpPr>
        <xdr:cNvPr id="709" name="楕円 708"/>
        <xdr:cNvSpPr/>
      </xdr:nvSpPr>
      <xdr:spPr>
        <a:xfrm>
          <a:off x="12763500" y="1646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128074</xdr:rowOff>
    </xdr:from>
    <xdr:ext cx="534377" cy="259045"/>
    <xdr:sp macro="" textlink="">
      <xdr:nvSpPr>
        <xdr:cNvPr id="710" name="テキスト ボックス 709"/>
        <xdr:cNvSpPr txBox="1"/>
      </xdr:nvSpPr>
      <xdr:spPr>
        <a:xfrm>
          <a:off x="12547111" y="1624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43840</xdr:rowOff>
    </xdr:from>
    <xdr:to>
      <xdr:col>116</xdr:col>
      <xdr:colOff>62864</xdr:colOff>
      <xdr:row>39</xdr:row>
      <xdr:rowOff>44450</xdr:rowOff>
    </xdr:to>
    <xdr:cxnSp macro="">
      <xdr:nvCxnSpPr>
        <xdr:cNvPr id="734" name="直線コネクタ 733"/>
        <xdr:cNvCxnSpPr/>
      </xdr:nvCxnSpPr>
      <xdr:spPr>
        <a:xfrm flipV="1">
          <a:off x="22159595" y="5358790"/>
          <a:ext cx="1269" cy="137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75836</xdr:rowOff>
    </xdr:from>
    <xdr:ext cx="249299" cy="259045"/>
    <xdr:sp macro="" textlink="">
      <xdr:nvSpPr>
        <xdr:cNvPr id="735" name="諸支出金最小値テキスト"/>
        <xdr:cNvSpPr txBox="1"/>
      </xdr:nvSpPr>
      <xdr:spPr>
        <a:xfrm>
          <a:off x="22212300" y="6762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161967</xdr:rowOff>
    </xdr:from>
    <xdr:ext cx="534377" cy="259045"/>
    <xdr:sp macro="" textlink="">
      <xdr:nvSpPr>
        <xdr:cNvPr id="737" name="諸支出金最大値テキスト"/>
        <xdr:cNvSpPr txBox="1"/>
      </xdr:nvSpPr>
      <xdr:spPr>
        <a:xfrm>
          <a:off x="22212300" y="513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43840</xdr:rowOff>
    </xdr:from>
    <xdr:to>
      <xdr:col>116</xdr:col>
      <xdr:colOff>152400</xdr:colOff>
      <xdr:row>31</xdr:row>
      <xdr:rowOff>43840</xdr:rowOff>
    </xdr:to>
    <xdr:cxnSp macro="">
      <xdr:nvCxnSpPr>
        <xdr:cNvPr id="738" name="直線コネクタ 737"/>
        <xdr:cNvCxnSpPr/>
      </xdr:nvCxnSpPr>
      <xdr:spPr>
        <a:xfrm>
          <a:off x="22072600" y="535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24790</xdr:rowOff>
    </xdr:from>
    <xdr:to>
      <xdr:col>116</xdr:col>
      <xdr:colOff>63500</xdr:colOff>
      <xdr:row>36</xdr:row>
      <xdr:rowOff>130861</xdr:rowOff>
    </xdr:to>
    <xdr:cxnSp macro="">
      <xdr:nvCxnSpPr>
        <xdr:cNvPr id="739" name="直線コネクタ 738"/>
        <xdr:cNvCxnSpPr/>
      </xdr:nvCxnSpPr>
      <xdr:spPr>
        <a:xfrm flipV="1">
          <a:off x="21323300" y="6196990"/>
          <a:ext cx="838200" cy="10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120286</xdr:rowOff>
    </xdr:from>
    <xdr:ext cx="378565" cy="259045"/>
    <xdr:sp macro="" textlink="">
      <xdr:nvSpPr>
        <xdr:cNvPr id="740" name="諸支出金平均値テキスト"/>
        <xdr:cNvSpPr txBox="1"/>
      </xdr:nvSpPr>
      <xdr:spPr>
        <a:xfrm>
          <a:off x="22212300" y="66353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141859</xdr:rowOff>
    </xdr:from>
    <xdr:to>
      <xdr:col>116</xdr:col>
      <xdr:colOff>114300</xdr:colOff>
      <xdr:row>39</xdr:row>
      <xdr:rowOff>72009</xdr:rowOff>
    </xdr:to>
    <xdr:sp macro="" textlink="">
      <xdr:nvSpPr>
        <xdr:cNvPr id="741" name="フローチャート: 判断 740"/>
        <xdr:cNvSpPr/>
      </xdr:nvSpPr>
      <xdr:spPr>
        <a:xfrm>
          <a:off x="221107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130861</xdr:rowOff>
    </xdr:from>
    <xdr:to>
      <xdr:col>111</xdr:col>
      <xdr:colOff>177800</xdr:colOff>
      <xdr:row>38</xdr:row>
      <xdr:rowOff>134366</xdr:rowOff>
    </xdr:to>
    <xdr:cxnSp macro="">
      <xdr:nvCxnSpPr>
        <xdr:cNvPr id="742" name="直線コネクタ 741"/>
        <xdr:cNvCxnSpPr/>
      </xdr:nvCxnSpPr>
      <xdr:spPr>
        <a:xfrm flipV="1">
          <a:off x="20434300" y="6303061"/>
          <a:ext cx="889000" cy="34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135230</xdr:rowOff>
    </xdr:from>
    <xdr:to>
      <xdr:col>112</xdr:col>
      <xdr:colOff>38100</xdr:colOff>
      <xdr:row>39</xdr:row>
      <xdr:rowOff>65380</xdr:rowOff>
    </xdr:to>
    <xdr:sp macro="" textlink="">
      <xdr:nvSpPr>
        <xdr:cNvPr id="743" name="フローチャート: 判断 742"/>
        <xdr:cNvSpPr/>
      </xdr:nvSpPr>
      <xdr:spPr>
        <a:xfrm>
          <a:off x="21272500" y="66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56507</xdr:rowOff>
    </xdr:from>
    <xdr:ext cx="378565" cy="259045"/>
    <xdr:sp macro="" textlink="">
      <xdr:nvSpPr>
        <xdr:cNvPr id="744" name="テキスト ボックス 743"/>
        <xdr:cNvSpPr txBox="1"/>
      </xdr:nvSpPr>
      <xdr:spPr>
        <a:xfrm>
          <a:off x="21134017" y="674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134366</xdr:rowOff>
    </xdr:from>
    <xdr:to>
      <xdr:col>107</xdr:col>
      <xdr:colOff>50800</xdr:colOff>
      <xdr:row>39</xdr:row>
      <xdr:rowOff>44450</xdr:rowOff>
    </xdr:to>
    <xdr:cxnSp macro="">
      <xdr:nvCxnSpPr>
        <xdr:cNvPr id="745" name="直線コネクタ 744"/>
        <xdr:cNvCxnSpPr/>
      </xdr:nvCxnSpPr>
      <xdr:spPr>
        <a:xfrm flipV="1">
          <a:off x="19545300" y="6649466"/>
          <a:ext cx="889000" cy="8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131458</xdr:rowOff>
    </xdr:from>
    <xdr:to>
      <xdr:col>107</xdr:col>
      <xdr:colOff>101600</xdr:colOff>
      <xdr:row>39</xdr:row>
      <xdr:rowOff>61608</xdr:rowOff>
    </xdr:to>
    <xdr:sp macro="" textlink="">
      <xdr:nvSpPr>
        <xdr:cNvPr id="746" name="フローチャート: 判断 745"/>
        <xdr:cNvSpPr/>
      </xdr:nvSpPr>
      <xdr:spPr>
        <a:xfrm>
          <a:off x="20383500" y="66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52735</xdr:rowOff>
    </xdr:from>
    <xdr:ext cx="378565" cy="259045"/>
    <xdr:sp macro="" textlink="">
      <xdr:nvSpPr>
        <xdr:cNvPr id="747" name="テキスト ボックス 746"/>
        <xdr:cNvSpPr txBox="1"/>
      </xdr:nvSpPr>
      <xdr:spPr>
        <a:xfrm>
          <a:off x="20245017" y="6739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139154</xdr:rowOff>
    </xdr:from>
    <xdr:to>
      <xdr:col>102</xdr:col>
      <xdr:colOff>165100</xdr:colOff>
      <xdr:row>39</xdr:row>
      <xdr:rowOff>69304</xdr:rowOff>
    </xdr:to>
    <xdr:sp macro="" textlink="">
      <xdr:nvSpPr>
        <xdr:cNvPr id="749" name="フローチャート: 判断 748"/>
        <xdr:cNvSpPr/>
      </xdr:nvSpPr>
      <xdr:spPr>
        <a:xfrm>
          <a:off x="19494500" y="66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85831</xdr:rowOff>
    </xdr:from>
    <xdr:ext cx="378565" cy="259045"/>
    <xdr:sp macro="" textlink="">
      <xdr:nvSpPr>
        <xdr:cNvPr id="750" name="テキスト ボックス 749"/>
        <xdr:cNvSpPr txBox="1"/>
      </xdr:nvSpPr>
      <xdr:spPr>
        <a:xfrm>
          <a:off x="19356017" y="6429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108026</xdr:rowOff>
    </xdr:from>
    <xdr:to>
      <xdr:col>98</xdr:col>
      <xdr:colOff>38100</xdr:colOff>
      <xdr:row>39</xdr:row>
      <xdr:rowOff>38176</xdr:rowOff>
    </xdr:to>
    <xdr:sp macro="" textlink="">
      <xdr:nvSpPr>
        <xdr:cNvPr id="751" name="フローチャート: 判断 750"/>
        <xdr:cNvSpPr/>
      </xdr:nvSpPr>
      <xdr:spPr>
        <a:xfrm>
          <a:off x="18605500" y="66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54703</xdr:rowOff>
    </xdr:from>
    <xdr:ext cx="469744" cy="259045"/>
    <xdr:sp macro="" textlink="">
      <xdr:nvSpPr>
        <xdr:cNvPr id="752" name="テキスト ボックス 751"/>
        <xdr:cNvSpPr txBox="1"/>
      </xdr:nvSpPr>
      <xdr:spPr>
        <a:xfrm>
          <a:off x="18421428" y="63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145440</xdr:rowOff>
    </xdr:from>
    <xdr:to>
      <xdr:col>116</xdr:col>
      <xdr:colOff>114300</xdr:colOff>
      <xdr:row>36</xdr:row>
      <xdr:rowOff>75590</xdr:rowOff>
    </xdr:to>
    <xdr:sp macro="" textlink="">
      <xdr:nvSpPr>
        <xdr:cNvPr id="758" name="楕円 757"/>
        <xdr:cNvSpPr/>
      </xdr:nvSpPr>
      <xdr:spPr>
        <a:xfrm>
          <a:off x="22110700" y="61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168317</xdr:rowOff>
    </xdr:from>
    <xdr:ext cx="534377" cy="259045"/>
    <xdr:sp macro="" textlink="">
      <xdr:nvSpPr>
        <xdr:cNvPr id="759" name="諸支出金該当値テキスト"/>
        <xdr:cNvSpPr txBox="1"/>
      </xdr:nvSpPr>
      <xdr:spPr>
        <a:xfrm>
          <a:off x="22212300" y="59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80061</xdr:rowOff>
    </xdr:from>
    <xdr:to>
      <xdr:col>112</xdr:col>
      <xdr:colOff>38100</xdr:colOff>
      <xdr:row>37</xdr:row>
      <xdr:rowOff>10211</xdr:rowOff>
    </xdr:to>
    <xdr:sp macro="" textlink="">
      <xdr:nvSpPr>
        <xdr:cNvPr id="760" name="楕円 759"/>
        <xdr:cNvSpPr/>
      </xdr:nvSpPr>
      <xdr:spPr>
        <a:xfrm>
          <a:off x="21272500" y="625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26738</xdr:rowOff>
    </xdr:from>
    <xdr:ext cx="534377" cy="259045"/>
    <xdr:sp macro="" textlink="">
      <xdr:nvSpPr>
        <xdr:cNvPr id="761" name="テキスト ボックス 760"/>
        <xdr:cNvSpPr txBox="1"/>
      </xdr:nvSpPr>
      <xdr:spPr>
        <a:xfrm>
          <a:off x="21056111" y="602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83566</xdr:rowOff>
    </xdr:from>
    <xdr:to>
      <xdr:col>107</xdr:col>
      <xdr:colOff>101600</xdr:colOff>
      <xdr:row>39</xdr:row>
      <xdr:rowOff>13716</xdr:rowOff>
    </xdr:to>
    <xdr:sp macro="" textlink="">
      <xdr:nvSpPr>
        <xdr:cNvPr id="762" name="楕円 761"/>
        <xdr:cNvSpPr/>
      </xdr:nvSpPr>
      <xdr:spPr>
        <a:xfrm>
          <a:off x="20383500" y="659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30243</xdr:rowOff>
    </xdr:from>
    <xdr:ext cx="469744" cy="259045"/>
    <xdr:sp macro="" textlink="">
      <xdr:nvSpPr>
        <xdr:cNvPr id="763" name="テキスト ボックス 762"/>
        <xdr:cNvSpPr txBox="1"/>
      </xdr:nvSpPr>
      <xdr:spPr>
        <a:xfrm>
          <a:off x="20199428" y="6373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総務費、民生費、衛生費、商工費、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土木費、災害復旧費で平成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年台風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号災害からの復旧復興事業の影響が見られる。今後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は減少していく見込みである。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・労働費が住民一人当たり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8,932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円となっており、類似団体平均に比べ高止まりしているのは、町の事業にシルバー人材センターを積極的に活用していることが主な要因である。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年の土砂災害以降は積み増し出来ていない。しかし、他基金を含めて将来的には標準財政規模相当額の現在高とすることを目標とする。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実質収支における比率については、一般的には</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が適正とされているが、財政調整基金の取り崩しを</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極力</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避けた影響で、数値が小さくなった。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en-US" sz="1400">
              <a:latin typeface="ＭＳ ゴシック" pitchFamily="49" charset="-128"/>
              <a:ea typeface="ＭＳ ゴシック" pitchFamily="49" charset="-128"/>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国民健康保険事業勘定については、平成元年度から平成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年度まで累積赤字を抱えていたが、これは隠れ借金と同様であることから、将来の財政破たんを回避するため平成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年度に解消した。以後単年度赤字については、当年度中に一般会計からの繰り入れにより解消している。保険料率は平成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年度に改定を実施した。</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水道事業においては多額の累積欠損金を抱えており、これを解消するため、平成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年度に約</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の値上げを実施した。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年度に完成した焼却施設及びし尿汚泥再生処理施設の建設に伴い、平成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年度以降元利償還金の額が増加し、実質公債費比率の悪化が予想される。この状況を一過性のものにするため、その後の起債額抑制を図り、健全な財政運営に努める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将来負担比率については東京都内及び全国類似団体と比較しても非常に高い状況にある。このため、平成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完成の焼却施設・し尿汚泥再生処理施設建設後は、一時的に住民サービスが低下したとしてもハード事業の適正化を主軸とした健全な財政運営を実施し、分子の主要因である起債借入の抑制および分子差引き要因である充当可能基金の現在高の増額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東京都大島町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百万円の増額であった。これは東京都からの災害復興特別交付金の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億円を積立したものが主で、この他には財政調整基金を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百万円の積立、マテリアルリサイクル整備事業の国庫補助金を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百万円積み立てた。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今後あと数年が予算規模のピークと見られるため、それ以降は財政調整基金、減債基金の積極的な積立てを行い、他基金を含めて将来的には標準財政規模相当額の現在高とすることを目標とする。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災害対策基金、噴火災害対策基金：防災対策・災害対応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公共施設整備基金：公共施設等の整備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少子高齢化福祉対策基金：子育て・少子化対策・高齢化対策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教育基金、つつじ小学校基金：教育振興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図書館基金：文化振興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災害復興特別交付金積立基金、土砂災害復興基金：災害対応</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災害復興特別交付金・土砂災害復興基金・公共施設整備基金・災害対策基金を合計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千万円取り崩したが、災害復興特別交付金積立基金を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億、公共施設整備基金に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土砂災害による復興事業の継続により、災害復興特別交付金積立基金の取り崩しを行なう。また、財源が指定寄附金である土砂災害復興基金と一般財源の災害対策基金は今後も継続して取り崩しを行い、事業に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前年度と比較し、若干の増加が見られた。これは年度中に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百万円の新規積立を行なったことによるものである。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年土砂災害の影響による予算規模のピークをあと数年で超えるため積極的な基金の積立を行なっていく。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新規積立は行なえず、</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百万円の取り崩しを行なった。これは事業量の増によるものである。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年土砂災害の影響による予算規模のピークをあと数年で超えるため積極的な基金の積立を行なっていく。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6" t="s">
        <v>73</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75</v>
      </c>
      <c r="C3" s="588"/>
      <c r="D3" s="588"/>
      <c r="E3" s="589"/>
      <c r="F3" s="589"/>
      <c r="G3" s="589"/>
      <c r="H3" s="589"/>
      <c r="I3" s="589"/>
      <c r="J3" s="589"/>
      <c r="K3" s="589"/>
      <c r="L3" s="589" t="s">
        <v>76</v>
      </c>
      <c r="M3" s="589"/>
      <c r="N3" s="589"/>
      <c r="O3" s="589"/>
      <c r="P3" s="589"/>
      <c r="Q3" s="589"/>
      <c r="R3" s="592"/>
      <c r="S3" s="592"/>
      <c r="T3" s="592"/>
      <c r="U3" s="592"/>
      <c r="V3" s="593"/>
      <c r="W3" s="486" t="s">
        <v>77</v>
      </c>
      <c r="X3" s="487"/>
      <c r="Y3" s="487"/>
      <c r="Z3" s="487"/>
      <c r="AA3" s="487"/>
      <c r="AB3" s="588"/>
      <c r="AC3" s="592" t="s">
        <v>78</v>
      </c>
      <c r="AD3" s="487"/>
      <c r="AE3" s="487"/>
      <c r="AF3" s="487"/>
      <c r="AG3" s="487"/>
      <c r="AH3" s="487"/>
      <c r="AI3" s="487"/>
      <c r="AJ3" s="487"/>
      <c r="AK3" s="487"/>
      <c r="AL3" s="554"/>
      <c r="AM3" s="486" t="s">
        <v>79</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80</v>
      </c>
      <c r="BO3" s="487"/>
      <c r="BP3" s="487"/>
      <c r="BQ3" s="487"/>
      <c r="BR3" s="487"/>
      <c r="BS3" s="487"/>
      <c r="BT3" s="487"/>
      <c r="BU3" s="554"/>
      <c r="BV3" s="486" t="s">
        <v>81</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82</v>
      </c>
      <c r="CU3" s="487"/>
      <c r="CV3" s="487"/>
      <c r="CW3" s="487"/>
      <c r="CX3" s="487"/>
      <c r="CY3" s="487"/>
      <c r="CZ3" s="487"/>
      <c r="DA3" s="554"/>
      <c r="DB3" s="486" t="s">
        <v>83</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84</v>
      </c>
      <c r="AZ4" s="400"/>
      <c r="BA4" s="400"/>
      <c r="BB4" s="400"/>
      <c r="BC4" s="400"/>
      <c r="BD4" s="400"/>
      <c r="BE4" s="400"/>
      <c r="BF4" s="400"/>
      <c r="BG4" s="400"/>
      <c r="BH4" s="400"/>
      <c r="BI4" s="400"/>
      <c r="BJ4" s="400"/>
      <c r="BK4" s="400"/>
      <c r="BL4" s="400"/>
      <c r="BM4" s="401"/>
      <c r="BN4" s="402">
        <v>9706514</v>
      </c>
      <c r="BO4" s="403"/>
      <c r="BP4" s="403"/>
      <c r="BQ4" s="403"/>
      <c r="BR4" s="403"/>
      <c r="BS4" s="403"/>
      <c r="BT4" s="403"/>
      <c r="BU4" s="404"/>
      <c r="BV4" s="402">
        <v>10171548</v>
      </c>
      <c r="BW4" s="403"/>
      <c r="BX4" s="403"/>
      <c r="BY4" s="403"/>
      <c r="BZ4" s="403"/>
      <c r="CA4" s="403"/>
      <c r="CB4" s="403"/>
      <c r="CC4" s="404"/>
      <c r="CD4" s="580" t="s">
        <v>85</v>
      </c>
      <c r="CE4" s="581"/>
      <c r="CF4" s="581"/>
      <c r="CG4" s="581"/>
      <c r="CH4" s="581"/>
      <c r="CI4" s="581"/>
      <c r="CJ4" s="581"/>
      <c r="CK4" s="581"/>
      <c r="CL4" s="581"/>
      <c r="CM4" s="581"/>
      <c r="CN4" s="581"/>
      <c r="CO4" s="581"/>
      <c r="CP4" s="581"/>
      <c r="CQ4" s="581"/>
      <c r="CR4" s="581"/>
      <c r="CS4" s="582"/>
      <c r="CT4" s="583">
        <v>1</v>
      </c>
      <c r="CU4" s="584"/>
      <c r="CV4" s="584"/>
      <c r="CW4" s="584"/>
      <c r="CX4" s="584"/>
      <c r="CY4" s="584"/>
      <c r="CZ4" s="584"/>
      <c r="DA4" s="585"/>
      <c r="DB4" s="583">
        <v>0.9</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86</v>
      </c>
      <c r="AN5" s="381"/>
      <c r="AO5" s="381"/>
      <c r="AP5" s="381"/>
      <c r="AQ5" s="381"/>
      <c r="AR5" s="381"/>
      <c r="AS5" s="381"/>
      <c r="AT5" s="382"/>
      <c r="AU5" s="464" t="s">
        <v>87</v>
      </c>
      <c r="AV5" s="465"/>
      <c r="AW5" s="465"/>
      <c r="AX5" s="465"/>
      <c r="AY5" s="387" t="s">
        <v>88</v>
      </c>
      <c r="AZ5" s="388"/>
      <c r="BA5" s="388"/>
      <c r="BB5" s="388"/>
      <c r="BC5" s="388"/>
      <c r="BD5" s="388"/>
      <c r="BE5" s="388"/>
      <c r="BF5" s="388"/>
      <c r="BG5" s="388"/>
      <c r="BH5" s="388"/>
      <c r="BI5" s="388"/>
      <c r="BJ5" s="388"/>
      <c r="BK5" s="388"/>
      <c r="BL5" s="388"/>
      <c r="BM5" s="389"/>
      <c r="BN5" s="407">
        <v>9663401</v>
      </c>
      <c r="BO5" s="408"/>
      <c r="BP5" s="408"/>
      <c r="BQ5" s="408"/>
      <c r="BR5" s="408"/>
      <c r="BS5" s="408"/>
      <c r="BT5" s="408"/>
      <c r="BU5" s="409"/>
      <c r="BV5" s="407">
        <v>10141633</v>
      </c>
      <c r="BW5" s="408"/>
      <c r="BX5" s="408"/>
      <c r="BY5" s="408"/>
      <c r="BZ5" s="408"/>
      <c r="CA5" s="408"/>
      <c r="CB5" s="408"/>
      <c r="CC5" s="409"/>
      <c r="CD5" s="416" t="s">
        <v>89</v>
      </c>
      <c r="CE5" s="417"/>
      <c r="CF5" s="417"/>
      <c r="CG5" s="417"/>
      <c r="CH5" s="417"/>
      <c r="CI5" s="417"/>
      <c r="CJ5" s="417"/>
      <c r="CK5" s="417"/>
      <c r="CL5" s="417"/>
      <c r="CM5" s="417"/>
      <c r="CN5" s="417"/>
      <c r="CO5" s="417"/>
      <c r="CP5" s="417"/>
      <c r="CQ5" s="417"/>
      <c r="CR5" s="417"/>
      <c r="CS5" s="418"/>
      <c r="CT5" s="377">
        <v>89</v>
      </c>
      <c r="CU5" s="378"/>
      <c r="CV5" s="378"/>
      <c r="CW5" s="378"/>
      <c r="CX5" s="378"/>
      <c r="CY5" s="378"/>
      <c r="CZ5" s="378"/>
      <c r="DA5" s="379"/>
      <c r="DB5" s="377">
        <v>88.1</v>
      </c>
      <c r="DC5" s="378"/>
      <c r="DD5" s="378"/>
      <c r="DE5" s="378"/>
      <c r="DF5" s="378"/>
      <c r="DG5" s="378"/>
      <c r="DH5" s="378"/>
      <c r="DI5" s="379"/>
      <c r="DJ5" s="165"/>
      <c r="DK5" s="165"/>
      <c r="DL5" s="165"/>
      <c r="DM5" s="165"/>
      <c r="DN5" s="165"/>
      <c r="DO5" s="165"/>
    </row>
    <row r="6" spans="1:119" ht="18.75" customHeight="1">
      <c r="A6" s="166"/>
      <c r="B6" s="560" t="s">
        <v>90</v>
      </c>
      <c r="C6" s="421"/>
      <c r="D6" s="421"/>
      <c r="E6" s="561"/>
      <c r="F6" s="561"/>
      <c r="G6" s="561"/>
      <c r="H6" s="561"/>
      <c r="I6" s="561"/>
      <c r="J6" s="561"/>
      <c r="K6" s="561"/>
      <c r="L6" s="561" t="s">
        <v>91</v>
      </c>
      <c r="M6" s="561"/>
      <c r="N6" s="561"/>
      <c r="O6" s="561"/>
      <c r="P6" s="561"/>
      <c r="Q6" s="561"/>
      <c r="R6" s="445"/>
      <c r="S6" s="445"/>
      <c r="T6" s="445"/>
      <c r="U6" s="445"/>
      <c r="V6" s="567"/>
      <c r="W6" s="498" t="s">
        <v>92</v>
      </c>
      <c r="X6" s="420"/>
      <c r="Y6" s="420"/>
      <c r="Z6" s="420"/>
      <c r="AA6" s="420"/>
      <c r="AB6" s="421"/>
      <c r="AC6" s="572" t="s">
        <v>93</v>
      </c>
      <c r="AD6" s="573"/>
      <c r="AE6" s="573"/>
      <c r="AF6" s="573"/>
      <c r="AG6" s="573"/>
      <c r="AH6" s="573"/>
      <c r="AI6" s="573"/>
      <c r="AJ6" s="573"/>
      <c r="AK6" s="573"/>
      <c r="AL6" s="574"/>
      <c r="AM6" s="476" t="s">
        <v>94</v>
      </c>
      <c r="AN6" s="381"/>
      <c r="AO6" s="381"/>
      <c r="AP6" s="381"/>
      <c r="AQ6" s="381"/>
      <c r="AR6" s="381"/>
      <c r="AS6" s="381"/>
      <c r="AT6" s="382"/>
      <c r="AU6" s="464" t="s">
        <v>95</v>
      </c>
      <c r="AV6" s="465"/>
      <c r="AW6" s="465"/>
      <c r="AX6" s="465"/>
      <c r="AY6" s="387" t="s">
        <v>96</v>
      </c>
      <c r="AZ6" s="388"/>
      <c r="BA6" s="388"/>
      <c r="BB6" s="388"/>
      <c r="BC6" s="388"/>
      <c r="BD6" s="388"/>
      <c r="BE6" s="388"/>
      <c r="BF6" s="388"/>
      <c r="BG6" s="388"/>
      <c r="BH6" s="388"/>
      <c r="BI6" s="388"/>
      <c r="BJ6" s="388"/>
      <c r="BK6" s="388"/>
      <c r="BL6" s="388"/>
      <c r="BM6" s="389"/>
      <c r="BN6" s="407">
        <v>43113</v>
      </c>
      <c r="BO6" s="408"/>
      <c r="BP6" s="408"/>
      <c r="BQ6" s="408"/>
      <c r="BR6" s="408"/>
      <c r="BS6" s="408"/>
      <c r="BT6" s="408"/>
      <c r="BU6" s="409"/>
      <c r="BV6" s="407">
        <v>29915</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93.7</v>
      </c>
      <c r="CU6" s="558"/>
      <c r="CV6" s="558"/>
      <c r="CW6" s="558"/>
      <c r="CX6" s="558"/>
      <c r="CY6" s="558"/>
      <c r="CZ6" s="558"/>
      <c r="DA6" s="559"/>
      <c r="DB6" s="557">
        <v>92.4</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87</v>
      </c>
      <c r="AV7" s="465"/>
      <c r="AW7" s="465"/>
      <c r="AX7" s="465"/>
      <c r="AY7" s="387" t="s">
        <v>99</v>
      </c>
      <c r="AZ7" s="388"/>
      <c r="BA7" s="388"/>
      <c r="BB7" s="388"/>
      <c r="BC7" s="388"/>
      <c r="BD7" s="388"/>
      <c r="BE7" s="388"/>
      <c r="BF7" s="388"/>
      <c r="BG7" s="388"/>
      <c r="BH7" s="388"/>
      <c r="BI7" s="388"/>
      <c r="BJ7" s="388"/>
      <c r="BK7" s="388"/>
      <c r="BL7" s="388"/>
      <c r="BM7" s="389"/>
      <c r="BN7" s="407">
        <v>9785</v>
      </c>
      <c r="BO7" s="408"/>
      <c r="BP7" s="408"/>
      <c r="BQ7" s="408"/>
      <c r="BR7" s="408"/>
      <c r="BS7" s="408"/>
      <c r="BT7" s="408"/>
      <c r="BU7" s="409"/>
      <c r="BV7" s="407">
        <v>0</v>
      </c>
      <c r="BW7" s="408"/>
      <c r="BX7" s="408"/>
      <c r="BY7" s="408"/>
      <c r="BZ7" s="408"/>
      <c r="CA7" s="408"/>
      <c r="CB7" s="408"/>
      <c r="CC7" s="409"/>
      <c r="CD7" s="416" t="s">
        <v>100</v>
      </c>
      <c r="CE7" s="417"/>
      <c r="CF7" s="417"/>
      <c r="CG7" s="417"/>
      <c r="CH7" s="417"/>
      <c r="CI7" s="417"/>
      <c r="CJ7" s="417"/>
      <c r="CK7" s="417"/>
      <c r="CL7" s="417"/>
      <c r="CM7" s="417"/>
      <c r="CN7" s="417"/>
      <c r="CO7" s="417"/>
      <c r="CP7" s="417"/>
      <c r="CQ7" s="417"/>
      <c r="CR7" s="417"/>
      <c r="CS7" s="418"/>
      <c r="CT7" s="407">
        <v>3320980</v>
      </c>
      <c r="CU7" s="408"/>
      <c r="CV7" s="408"/>
      <c r="CW7" s="408"/>
      <c r="CX7" s="408"/>
      <c r="CY7" s="408"/>
      <c r="CZ7" s="408"/>
      <c r="DA7" s="409"/>
      <c r="DB7" s="407">
        <v>3214677</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101</v>
      </c>
      <c r="AN8" s="381"/>
      <c r="AO8" s="381"/>
      <c r="AP8" s="381"/>
      <c r="AQ8" s="381"/>
      <c r="AR8" s="381"/>
      <c r="AS8" s="381"/>
      <c r="AT8" s="382"/>
      <c r="AU8" s="464" t="s">
        <v>102</v>
      </c>
      <c r="AV8" s="465"/>
      <c r="AW8" s="465"/>
      <c r="AX8" s="465"/>
      <c r="AY8" s="387" t="s">
        <v>103</v>
      </c>
      <c r="AZ8" s="388"/>
      <c r="BA8" s="388"/>
      <c r="BB8" s="388"/>
      <c r="BC8" s="388"/>
      <c r="BD8" s="388"/>
      <c r="BE8" s="388"/>
      <c r="BF8" s="388"/>
      <c r="BG8" s="388"/>
      <c r="BH8" s="388"/>
      <c r="BI8" s="388"/>
      <c r="BJ8" s="388"/>
      <c r="BK8" s="388"/>
      <c r="BL8" s="388"/>
      <c r="BM8" s="389"/>
      <c r="BN8" s="407">
        <v>33328</v>
      </c>
      <c r="BO8" s="408"/>
      <c r="BP8" s="408"/>
      <c r="BQ8" s="408"/>
      <c r="BR8" s="408"/>
      <c r="BS8" s="408"/>
      <c r="BT8" s="408"/>
      <c r="BU8" s="409"/>
      <c r="BV8" s="407">
        <v>29915</v>
      </c>
      <c r="BW8" s="408"/>
      <c r="BX8" s="408"/>
      <c r="BY8" s="408"/>
      <c r="BZ8" s="408"/>
      <c r="CA8" s="408"/>
      <c r="CB8" s="408"/>
      <c r="CC8" s="409"/>
      <c r="CD8" s="416" t="s">
        <v>104</v>
      </c>
      <c r="CE8" s="417"/>
      <c r="CF8" s="417"/>
      <c r="CG8" s="417"/>
      <c r="CH8" s="417"/>
      <c r="CI8" s="417"/>
      <c r="CJ8" s="417"/>
      <c r="CK8" s="417"/>
      <c r="CL8" s="417"/>
      <c r="CM8" s="417"/>
      <c r="CN8" s="417"/>
      <c r="CO8" s="417"/>
      <c r="CP8" s="417"/>
      <c r="CQ8" s="417"/>
      <c r="CR8" s="417"/>
      <c r="CS8" s="418"/>
      <c r="CT8" s="520">
        <v>0.35</v>
      </c>
      <c r="CU8" s="521"/>
      <c r="CV8" s="521"/>
      <c r="CW8" s="521"/>
      <c r="CX8" s="521"/>
      <c r="CY8" s="521"/>
      <c r="CZ8" s="521"/>
      <c r="DA8" s="522"/>
      <c r="DB8" s="520">
        <v>0.35</v>
      </c>
      <c r="DC8" s="521"/>
      <c r="DD8" s="521"/>
      <c r="DE8" s="521"/>
      <c r="DF8" s="521"/>
      <c r="DG8" s="521"/>
      <c r="DH8" s="521"/>
      <c r="DI8" s="522"/>
      <c r="DJ8" s="165"/>
      <c r="DK8" s="165"/>
      <c r="DL8" s="165"/>
      <c r="DM8" s="165"/>
      <c r="DN8" s="165"/>
      <c r="DO8" s="165"/>
    </row>
    <row r="9" spans="1:119" ht="18.75" customHeight="1" thickBot="1">
      <c r="A9" s="166"/>
      <c r="B9" s="546" t="s">
        <v>105</v>
      </c>
      <c r="C9" s="547"/>
      <c r="D9" s="547"/>
      <c r="E9" s="547"/>
      <c r="F9" s="547"/>
      <c r="G9" s="547"/>
      <c r="H9" s="547"/>
      <c r="I9" s="547"/>
      <c r="J9" s="547"/>
      <c r="K9" s="470"/>
      <c r="L9" s="548" t="s">
        <v>106</v>
      </c>
      <c r="M9" s="549"/>
      <c r="N9" s="549"/>
      <c r="O9" s="549"/>
      <c r="P9" s="549"/>
      <c r="Q9" s="550"/>
      <c r="R9" s="551">
        <v>7884</v>
      </c>
      <c r="S9" s="552"/>
      <c r="T9" s="552"/>
      <c r="U9" s="552"/>
      <c r="V9" s="553"/>
      <c r="W9" s="486" t="s">
        <v>107</v>
      </c>
      <c r="X9" s="487"/>
      <c r="Y9" s="487"/>
      <c r="Z9" s="487"/>
      <c r="AA9" s="487"/>
      <c r="AB9" s="487"/>
      <c r="AC9" s="487"/>
      <c r="AD9" s="487"/>
      <c r="AE9" s="487"/>
      <c r="AF9" s="487"/>
      <c r="AG9" s="487"/>
      <c r="AH9" s="487"/>
      <c r="AI9" s="487"/>
      <c r="AJ9" s="487"/>
      <c r="AK9" s="487"/>
      <c r="AL9" s="554"/>
      <c r="AM9" s="476" t="s">
        <v>108</v>
      </c>
      <c r="AN9" s="381"/>
      <c r="AO9" s="381"/>
      <c r="AP9" s="381"/>
      <c r="AQ9" s="381"/>
      <c r="AR9" s="381"/>
      <c r="AS9" s="381"/>
      <c r="AT9" s="382"/>
      <c r="AU9" s="464" t="s">
        <v>95</v>
      </c>
      <c r="AV9" s="465"/>
      <c r="AW9" s="465"/>
      <c r="AX9" s="465"/>
      <c r="AY9" s="387" t="s">
        <v>109</v>
      </c>
      <c r="AZ9" s="388"/>
      <c r="BA9" s="388"/>
      <c r="BB9" s="388"/>
      <c r="BC9" s="388"/>
      <c r="BD9" s="388"/>
      <c r="BE9" s="388"/>
      <c r="BF9" s="388"/>
      <c r="BG9" s="388"/>
      <c r="BH9" s="388"/>
      <c r="BI9" s="388"/>
      <c r="BJ9" s="388"/>
      <c r="BK9" s="388"/>
      <c r="BL9" s="388"/>
      <c r="BM9" s="389"/>
      <c r="BN9" s="407">
        <v>3413</v>
      </c>
      <c r="BO9" s="408"/>
      <c r="BP9" s="408"/>
      <c r="BQ9" s="408"/>
      <c r="BR9" s="408"/>
      <c r="BS9" s="408"/>
      <c r="BT9" s="408"/>
      <c r="BU9" s="409"/>
      <c r="BV9" s="407">
        <v>-185392</v>
      </c>
      <c r="BW9" s="408"/>
      <c r="BX9" s="408"/>
      <c r="BY9" s="408"/>
      <c r="BZ9" s="408"/>
      <c r="CA9" s="408"/>
      <c r="CB9" s="408"/>
      <c r="CC9" s="409"/>
      <c r="CD9" s="416" t="s">
        <v>110</v>
      </c>
      <c r="CE9" s="417"/>
      <c r="CF9" s="417"/>
      <c r="CG9" s="417"/>
      <c r="CH9" s="417"/>
      <c r="CI9" s="417"/>
      <c r="CJ9" s="417"/>
      <c r="CK9" s="417"/>
      <c r="CL9" s="417"/>
      <c r="CM9" s="417"/>
      <c r="CN9" s="417"/>
      <c r="CO9" s="417"/>
      <c r="CP9" s="417"/>
      <c r="CQ9" s="417"/>
      <c r="CR9" s="417"/>
      <c r="CS9" s="418"/>
      <c r="CT9" s="377">
        <v>18.8</v>
      </c>
      <c r="CU9" s="378"/>
      <c r="CV9" s="378"/>
      <c r="CW9" s="378"/>
      <c r="CX9" s="378"/>
      <c r="CY9" s="378"/>
      <c r="CZ9" s="378"/>
      <c r="DA9" s="379"/>
      <c r="DB9" s="377">
        <v>16.899999999999999</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111</v>
      </c>
      <c r="M10" s="381"/>
      <c r="N10" s="381"/>
      <c r="O10" s="381"/>
      <c r="P10" s="381"/>
      <c r="Q10" s="382"/>
      <c r="R10" s="383">
        <v>8461</v>
      </c>
      <c r="S10" s="384"/>
      <c r="T10" s="384"/>
      <c r="U10" s="384"/>
      <c r="V10" s="386"/>
      <c r="W10" s="555"/>
      <c r="X10" s="369"/>
      <c r="Y10" s="369"/>
      <c r="Z10" s="369"/>
      <c r="AA10" s="369"/>
      <c r="AB10" s="369"/>
      <c r="AC10" s="369"/>
      <c r="AD10" s="369"/>
      <c r="AE10" s="369"/>
      <c r="AF10" s="369"/>
      <c r="AG10" s="369"/>
      <c r="AH10" s="369"/>
      <c r="AI10" s="369"/>
      <c r="AJ10" s="369"/>
      <c r="AK10" s="369"/>
      <c r="AL10" s="556"/>
      <c r="AM10" s="476" t="s">
        <v>112</v>
      </c>
      <c r="AN10" s="381"/>
      <c r="AO10" s="381"/>
      <c r="AP10" s="381"/>
      <c r="AQ10" s="381"/>
      <c r="AR10" s="381"/>
      <c r="AS10" s="381"/>
      <c r="AT10" s="382"/>
      <c r="AU10" s="464" t="s">
        <v>113</v>
      </c>
      <c r="AV10" s="465"/>
      <c r="AW10" s="465"/>
      <c r="AX10" s="465"/>
      <c r="AY10" s="387" t="s">
        <v>114</v>
      </c>
      <c r="AZ10" s="388"/>
      <c r="BA10" s="388"/>
      <c r="BB10" s="388"/>
      <c r="BC10" s="388"/>
      <c r="BD10" s="388"/>
      <c r="BE10" s="388"/>
      <c r="BF10" s="388"/>
      <c r="BG10" s="388"/>
      <c r="BH10" s="388"/>
      <c r="BI10" s="388"/>
      <c r="BJ10" s="388"/>
      <c r="BK10" s="388"/>
      <c r="BL10" s="388"/>
      <c r="BM10" s="389"/>
      <c r="BN10" s="407">
        <v>2598</v>
      </c>
      <c r="BO10" s="408"/>
      <c r="BP10" s="408"/>
      <c r="BQ10" s="408"/>
      <c r="BR10" s="408"/>
      <c r="BS10" s="408"/>
      <c r="BT10" s="408"/>
      <c r="BU10" s="409"/>
      <c r="BV10" s="407">
        <v>2925</v>
      </c>
      <c r="BW10" s="408"/>
      <c r="BX10" s="408"/>
      <c r="BY10" s="408"/>
      <c r="BZ10" s="408"/>
      <c r="CA10" s="408"/>
      <c r="CB10" s="408"/>
      <c r="CC10" s="409"/>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116</v>
      </c>
      <c r="M11" s="454"/>
      <c r="N11" s="454"/>
      <c r="O11" s="454"/>
      <c r="P11" s="454"/>
      <c r="Q11" s="455"/>
      <c r="R11" s="543" t="s">
        <v>117</v>
      </c>
      <c r="S11" s="544"/>
      <c r="T11" s="544"/>
      <c r="U11" s="544"/>
      <c r="V11" s="545"/>
      <c r="W11" s="555"/>
      <c r="X11" s="369"/>
      <c r="Y11" s="369"/>
      <c r="Z11" s="369"/>
      <c r="AA11" s="369"/>
      <c r="AB11" s="369"/>
      <c r="AC11" s="369"/>
      <c r="AD11" s="369"/>
      <c r="AE11" s="369"/>
      <c r="AF11" s="369"/>
      <c r="AG11" s="369"/>
      <c r="AH11" s="369"/>
      <c r="AI11" s="369"/>
      <c r="AJ11" s="369"/>
      <c r="AK11" s="369"/>
      <c r="AL11" s="556"/>
      <c r="AM11" s="476" t="s">
        <v>118</v>
      </c>
      <c r="AN11" s="381"/>
      <c r="AO11" s="381"/>
      <c r="AP11" s="381"/>
      <c r="AQ11" s="381"/>
      <c r="AR11" s="381"/>
      <c r="AS11" s="381"/>
      <c r="AT11" s="382"/>
      <c r="AU11" s="464" t="s">
        <v>95</v>
      </c>
      <c r="AV11" s="465"/>
      <c r="AW11" s="465"/>
      <c r="AX11" s="465"/>
      <c r="AY11" s="387" t="s">
        <v>119</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120</v>
      </c>
      <c r="CE11" s="417"/>
      <c r="CF11" s="417"/>
      <c r="CG11" s="417"/>
      <c r="CH11" s="417"/>
      <c r="CI11" s="417"/>
      <c r="CJ11" s="417"/>
      <c r="CK11" s="417"/>
      <c r="CL11" s="417"/>
      <c r="CM11" s="417"/>
      <c r="CN11" s="417"/>
      <c r="CO11" s="417"/>
      <c r="CP11" s="417"/>
      <c r="CQ11" s="417"/>
      <c r="CR11" s="417"/>
      <c r="CS11" s="418"/>
      <c r="CT11" s="520" t="s">
        <v>121</v>
      </c>
      <c r="CU11" s="521"/>
      <c r="CV11" s="521"/>
      <c r="CW11" s="521"/>
      <c r="CX11" s="521"/>
      <c r="CY11" s="521"/>
      <c r="CZ11" s="521"/>
      <c r="DA11" s="522"/>
      <c r="DB11" s="520" t="s">
        <v>122</v>
      </c>
      <c r="DC11" s="521"/>
      <c r="DD11" s="521"/>
      <c r="DE11" s="521"/>
      <c r="DF11" s="521"/>
      <c r="DG11" s="521"/>
      <c r="DH11" s="521"/>
      <c r="DI11" s="522"/>
      <c r="DJ11" s="165"/>
      <c r="DK11" s="165"/>
      <c r="DL11" s="165"/>
      <c r="DM11" s="165"/>
      <c r="DN11" s="165"/>
      <c r="DO11" s="165"/>
    </row>
    <row r="12" spans="1:119" ht="18.75" customHeight="1">
      <c r="A12" s="166"/>
      <c r="B12" s="523" t="s">
        <v>123</v>
      </c>
      <c r="C12" s="524"/>
      <c r="D12" s="524"/>
      <c r="E12" s="524"/>
      <c r="F12" s="524"/>
      <c r="G12" s="524"/>
      <c r="H12" s="524"/>
      <c r="I12" s="524"/>
      <c r="J12" s="524"/>
      <c r="K12" s="525"/>
      <c r="L12" s="532" t="s">
        <v>124</v>
      </c>
      <c r="M12" s="533"/>
      <c r="N12" s="533"/>
      <c r="O12" s="533"/>
      <c r="P12" s="533"/>
      <c r="Q12" s="534"/>
      <c r="R12" s="535">
        <v>7880</v>
      </c>
      <c r="S12" s="536"/>
      <c r="T12" s="536"/>
      <c r="U12" s="536"/>
      <c r="V12" s="537"/>
      <c r="W12" s="538" t="s">
        <v>1</v>
      </c>
      <c r="X12" s="465"/>
      <c r="Y12" s="465"/>
      <c r="Z12" s="465"/>
      <c r="AA12" s="465"/>
      <c r="AB12" s="539"/>
      <c r="AC12" s="464" t="s">
        <v>125</v>
      </c>
      <c r="AD12" s="465"/>
      <c r="AE12" s="465"/>
      <c r="AF12" s="465"/>
      <c r="AG12" s="539"/>
      <c r="AH12" s="464" t="s">
        <v>126</v>
      </c>
      <c r="AI12" s="465"/>
      <c r="AJ12" s="465"/>
      <c r="AK12" s="465"/>
      <c r="AL12" s="540"/>
      <c r="AM12" s="476" t="s">
        <v>127</v>
      </c>
      <c r="AN12" s="381"/>
      <c r="AO12" s="381"/>
      <c r="AP12" s="381"/>
      <c r="AQ12" s="381"/>
      <c r="AR12" s="381"/>
      <c r="AS12" s="381"/>
      <c r="AT12" s="382"/>
      <c r="AU12" s="464" t="s">
        <v>128</v>
      </c>
      <c r="AV12" s="465"/>
      <c r="AW12" s="465"/>
      <c r="AX12" s="465"/>
      <c r="AY12" s="387" t="s">
        <v>129</v>
      </c>
      <c r="AZ12" s="388"/>
      <c r="BA12" s="388"/>
      <c r="BB12" s="388"/>
      <c r="BC12" s="388"/>
      <c r="BD12" s="388"/>
      <c r="BE12" s="388"/>
      <c r="BF12" s="388"/>
      <c r="BG12" s="388"/>
      <c r="BH12" s="388"/>
      <c r="BI12" s="388"/>
      <c r="BJ12" s="388"/>
      <c r="BK12" s="388"/>
      <c r="BL12" s="388"/>
      <c r="BM12" s="389"/>
      <c r="BN12" s="407">
        <v>0</v>
      </c>
      <c r="BO12" s="408"/>
      <c r="BP12" s="408"/>
      <c r="BQ12" s="408"/>
      <c r="BR12" s="408"/>
      <c r="BS12" s="408"/>
      <c r="BT12" s="408"/>
      <c r="BU12" s="409"/>
      <c r="BV12" s="407">
        <v>0</v>
      </c>
      <c r="BW12" s="408"/>
      <c r="BX12" s="408"/>
      <c r="BY12" s="408"/>
      <c r="BZ12" s="408"/>
      <c r="CA12" s="408"/>
      <c r="CB12" s="408"/>
      <c r="CC12" s="409"/>
      <c r="CD12" s="416" t="s">
        <v>130</v>
      </c>
      <c r="CE12" s="417"/>
      <c r="CF12" s="417"/>
      <c r="CG12" s="417"/>
      <c r="CH12" s="417"/>
      <c r="CI12" s="417"/>
      <c r="CJ12" s="417"/>
      <c r="CK12" s="417"/>
      <c r="CL12" s="417"/>
      <c r="CM12" s="417"/>
      <c r="CN12" s="417"/>
      <c r="CO12" s="417"/>
      <c r="CP12" s="417"/>
      <c r="CQ12" s="417"/>
      <c r="CR12" s="417"/>
      <c r="CS12" s="418"/>
      <c r="CT12" s="520" t="s">
        <v>122</v>
      </c>
      <c r="CU12" s="521"/>
      <c r="CV12" s="521"/>
      <c r="CW12" s="521"/>
      <c r="CX12" s="521"/>
      <c r="CY12" s="521"/>
      <c r="CZ12" s="521"/>
      <c r="DA12" s="522"/>
      <c r="DB12" s="520" t="s">
        <v>131</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132</v>
      </c>
      <c r="N13" s="508"/>
      <c r="O13" s="508"/>
      <c r="P13" s="508"/>
      <c r="Q13" s="509"/>
      <c r="R13" s="510">
        <v>7808</v>
      </c>
      <c r="S13" s="511"/>
      <c r="T13" s="511"/>
      <c r="U13" s="511"/>
      <c r="V13" s="512"/>
      <c r="W13" s="498" t="s">
        <v>133</v>
      </c>
      <c r="X13" s="420"/>
      <c r="Y13" s="420"/>
      <c r="Z13" s="420"/>
      <c r="AA13" s="420"/>
      <c r="AB13" s="421"/>
      <c r="AC13" s="383">
        <v>244</v>
      </c>
      <c r="AD13" s="384"/>
      <c r="AE13" s="384"/>
      <c r="AF13" s="384"/>
      <c r="AG13" s="385"/>
      <c r="AH13" s="383">
        <v>295</v>
      </c>
      <c r="AI13" s="384"/>
      <c r="AJ13" s="384"/>
      <c r="AK13" s="384"/>
      <c r="AL13" s="386"/>
      <c r="AM13" s="476" t="s">
        <v>134</v>
      </c>
      <c r="AN13" s="381"/>
      <c r="AO13" s="381"/>
      <c r="AP13" s="381"/>
      <c r="AQ13" s="381"/>
      <c r="AR13" s="381"/>
      <c r="AS13" s="381"/>
      <c r="AT13" s="382"/>
      <c r="AU13" s="464" t="s">
        <v>135</v>
      </c>
      <c r="AV13" s="465"/>
      <c r="AW13" s="465"/>
      <c r="AX13" s="465"/>
      <c r="AY13" s="387" t="s">
        <v>136</v>
      </c>
      <c r="AZ13" s="388"/>
      <c r="BA13" s="388"/>
      <c r="BB13" s="388"/>
      <c r="BC13" s="388"/>
      <c r="BD13" s="388"/>
      <c r="BE13" s="388"/>
      <c r="BF13" s="388"/>
      <c r="BG13" s="388"/>
      <c r="BH13" s="388"/>
      <c r="BI13" s="388"/>
      <c r="BJ13" s="388"/>
      <c r="BK13" s="388"/>
      <c r="BL13" s="388"/>
      <c r="BM13" s="389"/>
      <c r="BN13" s="407">
        <v>6011</v>
      </c>
      <c r="BO13" s="408"/>
      <c r="BP13" s="408"/>
      <c r="BQ13" s="408"/>
      <c r="BR13" s="408"/>
      <c r="BS13" s="408"/>
      <c r="BT13" s="408"/>
      <c r="BU13" s="409"/>
      <c r="BV13" s="407">
        <v>-182467</v>
      </c>
      <c r="BW13" s="408"/>
      <c r="BX13" s="408"/>
      <c r="BY13" s="408"/>
      <c r="BZ13" s="408"/>
      <c r="CA13" s="408"/>
      <c r="CB13" s="408"/>
      <c r="CC13" s="409"/>
      <c r="CD13" s="416" t="s">
        <v>137</v>
      </c>
      <c r="CE13" s="417"/>
      <c r="CF13" s="417"/>
      <c r="CG13" s="417"/>
      <c r="CH13" s="417"/>
      <c r="CI13" s="417"/>
      <c r="CJ13" s="417"/>
      <c r="CK13" s="417"/>
      <c r="CL13" s="417"/>
      <c r="CM13" s="417"/>
      <c r="CN13" s="417"/>
      <c r="CO13" s="417"/>
      <c r="CP13" s="417"/>
      <c r="CQ13" s="417"/>
      <c r="CR13" s="417"/>
      <c r="CS13" s="418"/>
      <c r="CT13" s="377">
        <v>11.5</v>
      </c>
      <c r="CU13" s="378"/>
      <c r="CV13" s="378"/>
      <c r="CW13" s="378"/>
      <c r="CX13" s="378"/>
      <c r="CY13" s="378"/>
      <c r="CZ13" s="378"/>
      <c r="DA13" s="379"/>
      <c r="DB13" s="377">
        <v>11.4</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138</v>
      </c>
      <c r="M14" s="541"/>
      <c r="N14" s="541"/>
      <c r="O14" s="541"/>
      <c r="P14" s="541"/>
      <c r="Q14" s="542"/>
      <c r="R14" s="510">
        <v>8015</v>
      </c>
      <c r="S14" s="511"/>
      <c r="T14" s="511"/>
      <c r="U14" s="511"/>
      <c r="V14" s="512"/>
      <c r="W14" s="513"/>
      <c r="X14" s="423"/>
      <c r="Y14" s="423"/>
      <c r="Z14" s="423"/>
      <c r="AA14" s="423"/>
      <c r="AB14" s="424"/>
      <c r="AC14" s="503">
        <v>6.1</v>
      </c>
      <c r="AD14" s="504"/>
      <c r="AE14" s="504"/>
      <c r="AF14" s="504"/>
      <c r="AG14" s="505"/>
      <c r="AH14" s="503">
        <v>7.1</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139</v>
      </c>
      <c r="CE14" s="414"/>
      <c r="CF14" s="414"/>
      <c r="CG14" s="414"/>
      <c r="CH14" s="414"/>
      <c r="CI14" s="414"/>
      <c r="CJ14" s="414"/>
      <c r="CK14" s="414"/>
      <c r="CL14" s="414"/>
      <c r="CM14" s="414"/>
      <c r="CN14" s="414"/>
      <c r="CO14" s="414"/>
      <c r="CP14" s="414"/>
      <c r="CQ14" s="414"/>
      <c r="CR14" s="414"/>
      <c r="CS14" s="415"/>
      <c r="CT14" s="514">
        <v>121.4</v>
      </c>
      <c r="CU14" s="515"/>
      <c r="CV14" s="515"/>
      <c r="CW14" s="515"/>
      <c r="CX14" s="515"/>
      <c r="CY14" s="515"/>
      <c r="CZ14" s="515"/>
      <c r="DA14" s="516"/>
      <c r="DB14" s="514">
        <v>123.8</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140</v>
      </c>
      <c r="N15" s="508"/>
      <c r="O15" s="508"/>
      <c r="P15" s="508"/>
      <c r="Q15" s="509"/>
      <c r="R15" s="510">
        <v>7937</v>
      </c>
      <c r="S15" s="511"/>
      <c r="T15" s="511"/>
      <c r="U15" s="511"/>
      <c r="V15" s="512"/>
      <c r="W15" s="498" t="s">
        <v>141</v>
      </c>
      <c r="X15" s="420"/>
      <c r="Y15" s="420"/>
      <c r="Z15" s="420"/>
      <c r="AA15" s="420"/>
      <c r="AB15" s="421"/>
      <c r="AC15" s="383">
        <v>694</v>
      </c>
      <c r="AD15" s="384"/>
      <c r="AE15" s="384"/>
      <c r="AF15" s="384"/>
      <c r="AG15" s="385"/>
      <c r="AH15" s="383">
        <v>664</v>
      </c>
      <c r="AI15" s="384"/>
      <c r="AJ15" s="384"/>
      <c r="AK15" s="384"/>
      <c r="AL15" s="386"/>
      <c r="AM15" s="476"/>
      <c r="AN15" s="381"/>
      <c r="AO15" s="381"/>
      <c r="AP15" s="381"/>
      <c r="AQ15" s="381"/>
      <c r="AR15" s="381"/>
      <c r="AS15" s="381"/>
      <c r="AT15" s="382"/>
      <c r="AU15" s="464"/>
      <c r="AV15" s="465"/>
      <c r="AW15" s="465"/>
      <c r="AX15" s="465"/>
      <c r="AY15" s="399" t="s">
        <v>142</v>
      </c>
      <c r="AZ15" s="400"/>
      <c r="BA15" s="400"/>
      <c r="BB15" s="400"/>
      <c r="BC15" s="400"/>
      <c r="BD15" s="400"/>
      <c r="BE15" s="400"/>
      <c r="BF15" s="400"/>
      <c r="BG15" s="400"/>
      <c r="BH15" s="400"/>
      <c r="BI15" s="400"/>
      <c r="BJ15" s="400"/>
      <c r="BK15" s="400"/>
      <c r="BL15" s="400"/>
      <c r="BM15" s="401"/>
      <c r="BN15" s="402">
        <v>974735</v>
      </c>
      <c r="BO15" s="403"/>
      <c r="BP15" s="403"/>
      <c r="BQ15" s="403"/>
      <c r="BR15" s="403"/>
      <c r="BS15" s="403"/>
      <c r="BT15" s="403"/>
      <c r="BU15" s="404"/>
      <c r="BV15" s="402">
        <v>1009995</v>
      </c>
      <c r="BW15" s="403"/>
      <c r="BX15" s="403"/>
      <c r="BY15" s="403"/>
      <c r="BZ15" s="403"/>
      <c r="CA15" s="403"/>
      <c r="CB15" s="403"/>
      <c r="CC15" s="404"/>
      <c r="CD15" s="517" t="s">
        <v>143</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144</v>
      </c>
      <c r="M16" s="501"/>
      <c r="N16" s="501"/>
      <c r="O16" s="501"/>
      <c r="P16" s="501"/>
      <c r="Q16" s="502"/>
      <c r="R16" s="495" t="s">
        <v>145</v>
      </c>
      <c r="S16" s="496"/>
      <c r="T16" s="496"/>
      <c r="U16" s="496"/>
      <c r="V16" s="497"/>
      <c r="W16" s="513"/>
      <c r="X16" s="423"/>
      <c r="Y16" s="423"/>
      <c r="Z16" s="423"/>
      <c r="AA16" s="423"/>
      <c r="AB16" s="424"/>
      <c r="AC16" s="503">
        <v>17.399999999999999</v>
      </c>
      <c r="AD16" s="504"/>
      <c r="AE16" s="504"/>
      <c r="AF16" s="504"/>
      <c r="AG16" s="505"/>
      <c r="AH16" s="503">
        <v>16</v>
      </c>
      <c r="AI16" s="504"/>
      <c r="AJ16" s="504"/>
      <c r="AK16" s="504"/>
      <c r="AL16" s="506"/>
      <c r="AM16" s="476"/>
      <c r="AN16" s="381"/>
      <c r="AO16" s="381"/>
      <c r="AP16" s="381"/>
      <c r="AQ16" s="381"/>
      <c r="AR16" s="381"/>
      <c r="AS16" s="381"/>
      <c r="AT16" s="382"/>
      <c r="AU16" s="464"/>
      <c r="AV16" s="465"/>
      <c r="AW16" s="465"/>
      <c r="AX16" s="465"/>
      <c r="AY16" s="387" t="s">
        <v>146</v>
      </c>
      <c r="AZ16" s="388"/>
      <c r="BA16" s="388"/>
      <c r="BB16" s="388"/>
      <c r="BC16" s="388"/>
      <c r="BD16" s="388"/>
      <c r="BE16" s="388"/>
      <c r="BF16" s="388"/>
      <c r="BG16" s="388"/>
      <c r="BH16" s="388"/>
      <c r="BI16" s="388"/>
      <c r="BJ16" s="388"/>
      <c r="BK16" s="388"/>
      <c r="BL16" s="388"/>
      <c r="BM16" s="389"/>
      <c r="BN16" s="407">
        <v>2895127</v>
      </c>
      <c r="BO16" s="408"/>
      <c r="BP16" s="408"/>
      <c r="BQ16" s="408"/>
      <c r="BR16" s="408"/>
      <c r="BS16" s="408"/>
      <c r="BT16" s="408"/>
      <c r="BU16" s="409"/>
      <c r="BV16" s="407">
        <v>2803191</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147</v>
      </c>
      <c r="N17" s="493"/>
      <c r="O17" s="493"/>
      <c r="P17" s="493"/>
      <c r="Q17" s="494"/>
      <c r="R17" s="495" t="s">
        <v>148</v>
      </c>
      <c r="S17" s="496"/>
      <c r="T17" s="496"/>
      <c r="U17" s="496"/>
      <c r="V17" s="497"/>
      <c r="W17" s="498" t="s">
        <v>149</v>
      </c>
      <c r="X17" s="420"/>
      <c r="Y17" s="420"/>
      <c r="Z17" s="420"/>
      <c r="AA17" s="420"/>
      <c r="AB17" s="421"/>
      <c r="AC17" s="383">
        <v>3043</v>
      </c>
      <c r="AD17" s="384"/>
      <c r="AE17" s="384"/>
      <c r="AF17" s="384"/>
      <c r="AG17" s="385"/>
      <c r="AH17" s="383">
        <v>3180</v>
      </c>
      <c r="AI17" s="384"/>
      <c r="AJ17" s="384"/>
      <c r="AK17" s="384"/>
      <c r="AL17" s="386"/>
      <c r="AM17" s="476"/>
      <c r="AN17" s="381"/>
      <c r="AO17" s="381"/>
      <c r="AP17" s="381"/>
      <c r="AQ17" s="381"/>
      <c r="AR17" s="381"/>
      <c r="AS17" s="381"/>
      <c r="AT17" s="382"/>
      <c r="AU17" s="464"/>
      <c r="AV17" s="465"/>
      <c r="AW17" s="465"/>
      <c r="AX17" s="465"/>
      <c r="AY17" s="387" t="s">
        <v>150</v>
      </c>
      <c r="AZ17" s="388"/>
      <c r="BA17" s="388"/>
      <c r="BB17" s="388"/>
      <c r="BC17" s="388"/>
      <c r="BD17" s="388"/>
      <c r="BE17" s="388"/>
      <c r="BF17" s="388"/>
      <c r="BG17" s="388"/>
      <c r="BH17" s="388"/>
      <c r="BI17" s="388"/>
      <c r="BJ17" s="388"/>
      <c r="BK17" s="388"/>
      <c r="BL17" s="388"/>
      <c r="BM17" s="389"/>
      <c r="BN17" s="407">
        <v>1232388</v>
      </c>
      <c r="BO17" s="408"/>
      <c r="BP17" s="408"/>
      <c r="BQ17" s="408"/>
      <c r="BR17" s="408"/>
      <c r="BS17" s="408"/>
      <c r="BT17" s="408"/>
      <c r="BU17" s="409"/>
      <c r="BV17" s="407">
        <v>1274003</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151</v>
      </c>
      <c r="C18" s="470"/>
      <c r="D18" s="470"/>
      <c r="E18" s="471"/>
      <c r="F18" s="471"/>
      <c r="G18" s="471"/>
      <c r="H18" s="471"/>
      <c r="I18" s="471"/>
      <c r="J18" s="471"/>
      <c r="K18" s="471"/>
      <c r="L18" s="472">
        <v>90.76</v>
      </c>
      <c r="M18" s="472"/>
      <c r="N18" s="472"/>
      <c r="O18" s="472"/>
      <c r="P18" s="472"/>
      <c r="Q18" s="472"/>
      <c r="R18" s="473"/>
      <c r="S18" s="473"/>
      <c r="T18" s="473"/>
      <c r="U18" s="473"/>
      <c r="V18" s="474"/>
      <c r="W18" s="488"/>
      <c r="X18" s="489"/>
      <c r="Y18" s="489"/>
      <c r="Z18" s="489"/>
      <c r="AA18" s="489"/>
      <c r="AB18" s="499"/>
      <c r="AC18" s="371">
        <v>76.400000000000006</v>
      </c>
      <c r="AD18" s="372"/>
      <c r="AE18" s="372"/>
      <c r="AF18" s="372"/>
      <c r="AG18" s="475"/>
      <c r="AH18" s="371">
        <v>76.8</v>
      </c>
      <c r="AI18" s="372"/>
      <c r="AJ18" s="372"/>
      <c r="AK18" s="372"/>
      <c r="AL18" s="373"/>
      <c r="AM18" s="476"/>
      <c r="AN18" s="381"/>
      <c r="AO18" s="381"/>
      <c r="AP18" s="381"/>
      <c r="AQ18" s="381"/>
      <c r="AR18" s="381"/>
      <c r="AS18" s="381"/>
      <c r="AT18" s="382"/>
      <c r="AU18" s="464"/>
      <c r="AV18" s="465"/>
      <c r="AW18" s="465"/>
      <c r="AX18" s="465"/>
      <c r="AY18" s="387" t="s">
        <v>152</v>
      </c>
      <c r="AZ18" s="388"/>
      <c r="BA18" s="388"/>
      <c r="BB18" s="388"/>
      <c r="BC18" s="388"/>
      <c r="BD18" s="388"/>
      <c r="BE18" s="388"/>
      <c r="BF18" s="388"/>
      <c r="BG18" s="388"/>
      <c r="BH18" s="388"/>
      <c r="BI18" s="388"/>
      <c r="BJ18" s="388"/>
      <c r="BK18" s="388"/>
      <c r="BL18" s="388"/>
      <c r="BM18" s="389"/>
      <c r="BN18" s="407">
        <v>2972259</v>
      </c>
      <c r="BO18" s="408"/>
      <c r="BP18" s="408"/>
      <c r="BQ18" s="408"/>
      <c r="BR18" s="408"/>
      <c r="BS18" s="408"/>
      <c r="BT18" s="408"/>
      <c r="BU18" s="409"/>
      <c r="BV18" s="407">
        <v>2808227</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153</v>
      </c>
      <c r="C19" s="470"/>
      <c r="D19" s="470"/>
      <c r="E19" s="471"/>
      <c r="F19" s="471"/>
      <c r="G19" s="471"/>
      <c r="H19" s="471"/>
      <c r="I19" s="471"/>
      <c r="J19" s="471"/>
      <c r="K19" s="471"/>
      <c r="L19" s="477">
        <v>87</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154</v>
      </c>
      <c r="AZ19" s="388"/>
      <c r="BA19" s="388"/>
      <c r="BB19" s="388"/>
      <c r="BC19" s="388"/>
      <c r="BD19" s="388"/>
      <c r="BE19" s="388"/>
      <c r="BF19" s="388"/>
      <c r="BG19" s="388"/>
      <c r="BH19" s="388"/>
      <c r="BI19" s="388"/>
      <c r="BJ19" s="388"/>
      <c r="BK19" s="388"/>
      <c r="BL19" s="388"/>
      <c r="BM19" s="389"/>
      <c r="BN19" s="407">
        <v>3874676</v>
      </c>
      <c r="BO19" s="408"/>
      <c r="BP19" s="408"/>
      <c r="BQ19" s="408"/>
      <c r="BR19" s="408"/>
      <c r="BS19" s="408"/>
      <c r="BT19" s="408"/>
      <c r="BU19" s="409"/>
      <c r="BV19" s="407">
        <v>3787610</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155</v>
      </c>
      <c r="C20" s="470"/>
      <c r="D20" s="470"/>
      <c r="E20" s="471"/>
      <c r="F20" s="471"/>
      <c r="G20" s="471"/>
      <c r="H20" s="471"/>
      <c r="I20" s="471"/>
      <c r="J20" s="471"/>
      <c r="K20" s="471"/>
      <c r="L20" s="477">
        <v>3947</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156</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157</v>
      </c>
      <c r="C22" s="437"/>
      <c r="D22" s="438"/>
      <c r="E22" s="445" t="s">
        <v>1</v>
      </c>
      <c r="F22" s="420"/>
      <c r="G22" s="420"/>
      <c r="H22" s="420"/>
      <c r="I22" s="420"/>
      <c r="J22" s="420"/>
      <c r="K22" s="421"/>
      <c r="L22" s="445" t="s">
        <v>158</v>
      </c>
      <c r="M22" s="420"/>
      <c r="N22" s="420"/>
      <c r="O22" s="420"/>
      <c r="P22" s="421"/>
      <c r="Q22" s="430" t="s">
        <v>159</v>
      </c>
      <c r="R22" s="431"/>
      <c r="S22" s="431"/>
      <c r="T22" s="431"/>
      <c r="U22" s="431"/>
      <c r="V22" s="446"/>
      <c r="W22" s="448" t="s">
        <v>160</v>
      </c>
      <c r="X22" s="437"/>
      <c r="Y22" s="438"/>
      <c r="Z22" s="445" t="s">
        <v>1</v>
      </c>
      <c r="AA22" s="420"/>
      <c r="AB22" s="420"/>
      <c r="AC22" s="420"/>
      <c r="AD22" s="420"/>
      <c r="AE22" s="420"/>
      <c r="AF22" s="420"/>
      <c r="AG22" s="421"/>
      <c r="AH22" s="419" t="s">
        <v>161</v>
      </c>
      <c r="AI22" s="420"/>
      <c r="AJ22" s="420"/>
      <c r="AK22" s="420"/>
      <c r="AL22" s="421"/>
      <c r="AM22" s="419" t="s">
        <v>162</v>
      </c>
      <c r="AN22" s="425"/>
      <c r="AO22" s="425"/>
      <c r="AP22" s="425"/>
      <c r="AQ22" s="425"/>
      <c r="AR22" s="426"/>
      <c r="AS22" s="430" t="s">
        <v>159</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163</v>
      </c>
      <c r="AZ23" s="400"/>
      <c r="BA23" s="400"/>
      <c r="BB23" s="400"/>
      <c r="BC23" s="400"/>
      <c r="BD23" s="400"/>
      <c r="BE23" s="400"/>
      <c r="BF23" s="400"/>
      <c r="BG23" s="400"/>
      <c r="BH23" s="400"/>
      <c r="BI23" s="400"/>
      <c r="BJ23" s="400"/>
      <c r="BK23" s="400"/>
      <c r="BL23" s="400"/>
      <c r="BM23" s="401"/>
      <c r="BN23" s="407">
        <v>9279600</v>
      </c>
      <c r="BO23" s="408"/>
      <c r="BP23" s="408"/>
      <c r="BQ23" s="408"/>
      <c r="BR23" s="408"/>
      <c r="BS23" s="408"/>
      <c r="BT23" s="408"/>
      <c r="BU23" s="409"/>
      <c r="BV23" s="407">
        <v>8995885</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164</v>
      </c>
      <c r="F24" s="381"/>
      <c r="G24" s="381"/>
      <c r="H24" s="381"/>
      <c r="I24" s="381"/>
      <c r="J24" s="381"/>
      <c r="K24" s="382"/>
      <c r="L24" s="383">
        <v>1</v>
      </c>
      <c r="M24" s="384"/>
      <c r="N24" s="384"/>
      <c r="O24" s="384"/>
      <c r="P24" s="385"/>
      <c r="Q24" s="383">
        <v>8000</v>
      </c>
      <c r="R24" s="384"/>
      <c r="S24" s="384"/>
      <c r="T24" s="384"/>
      <c r="U24" s="384"/>
      <c r="V24" s="385"/>
      <c r="W24" s="449"/>
      <c r="X24" s="440"/>
      <c r="Y24" s="441"/>
      <c r="Z24" s="380" t="s">
        <v>165</v>
      </c>
      <c r="AA24" s="381"/>
      <c r="AB24" s="381"/>
      <c r="AC24" s="381"/>
      <c r="AD24" s="381"/>
      <c r="AE24" s="381"/>
      <c r="AF24" s="381"/>
      <c r="AG24" s="382"/>
      <c r="AH24" s="383">
        <v>161</v>
      </c>
      <c r="AI24" s="384"/>
      <c r="AJ24" s="384"/>
      <c r="AK24" s="384"/>
      <c r="AL24" s="385"/>
      <c r="AM24" s="383">
        <v>447419</v>
      </c>
      <c r="AN24" s="384"/>
      <c r="AO24" s="384"/>
      <c r="AP24" s="384"/>
      <c r="AQ24" s="384"/>
      <c r="AR24" s="385"/>
      <c r="AS24" s="383">
        <v>2779</v>
      </c>
      <c r="AT24" s="384"/>
      <c r="AU24" s="384"/>
      <c r="AV24" s="384"/>
      <c r="AW24" s="384"/>
      <c r="AX24" s="386"/>
      <c r="AY24" s="374" t="s">
        <v>166</v>
      </c>
      <c r="AZ24" s="375"/>
      <c r="BA24" s="375"/>
      <c r="BB24" s="375"/>
      <c r="BC24" s="375"/>
      <c r="BD24" s="375"/>
      <c r="BE24" s="375"/>
      <c r="BF24" s="375"/>
      <c r="BG24" s="375"/>
      <c r="BH24" s="375"/>
      <c r="BI24" s="375"/>
      <c r="BJ24" s="375"/>
      <c r="BK24" s="375"/>
      <c r="BL24" s="375"/>
      <c r="BM24" s="376"/>
      <c r="BN24" s="407">
        <v>7189719</v>
      </c>
      <c r="BO24" s="408"/>
      <c r="BP24" s="408"/>
      <c r="BQ24" s="408"/>
      <c r="BR24" s="408"/>
      <c r="BS24" s="408"/>
      <c r="BT24" s="408"/>
      <c r="BU24" s="409"/>
      <c r="BV24" s="407">
        <v>6742574</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167</v>
      </c>
      <c r="F25" s="381"/>
      <c r="G25" s="381"/>
      <c r="H25" s="381"/>
      <c r="I25" s="381"/>
      <c r="J25" s="381"/>
      <c r="K25" s="382"/>
      <c r="L25" s="383">
        <v>1</v>
      </c>
      <c r="M25" s="384"/>
      <c r="N25" s="384"/>
      <c r="O25" s="384"/>
      <c r="P25" s="385"/>
      <c r="Q25" s="383">
        <v>6900</v>
      </c>
      <c r="R25" s="384"/>
      <c r="S25" s="384"/>
      <c r="T25" s="384"/>
      <c r="U25" s="384"/>
      <c r="V25" s="385"/>
      <c r="W25" s="449"/>
      <c r="X25" s="440"/>
      <c r="Y25" s="441"/>
      <c r="Z25" s="380" t="s">
        <v>168</v>
      </c>
      <c r="AA25" s="381"/>
      <c r="AB25" s="381"/>
      <c r="AC25" s="381"/>
      <c r="AD25" s="381"/>
      <c r="AE25" s="381"/>
      <c r="AF25" s="381"/>
      <c r="AG25" s="382"/>
      <c r="AH25" s="383">
        <v>20</v>
      </c>
      <c r="AI25" s="384"/>
      <c r="AJ25" s="384"/>
      <c r="AK25" s="384"/>
      <c r="AL25" s="385"/>
      <c r="AM25" s="383">
        <v>52620</v>
      </c>
      <c r="AN25" s="384"/>
      <c r="AO25" s="384"/>
      <c r="AP25" s="384"/>
      <c r="AQ25" s="384"/>
      <c r="AR25" s="385"/>
      <c r="AS25" s="383">
        <v>2631</v>
      </c>
      <c r="AT25" s="384"/>
      <c r="AU25" s="384"/>
      <c r="AV25" s="384"/>
      <c r="AW25" s="384"/>
      <c r="AX25" s="386"/>
      <c r="AY25" s="399" t="s">
        <v>169</v>
      </c>
      <c r="AZ25" s="400"/>
      <c r="BA25" s="400"/>
      <c r="BB25" s="400"/>
      <c r="BC25" s="400"/>
      <c r="BD25" s="400"/>
      <c r="BE25" s="400"/>
      <c r="BF25" s="400"/>
      <c r="BG25" s="400"/>
      <c r="BH25" s="400"/>
      <c r="BI25" s="400"/>
      <c r="BJ25" s="400"/>
      <c r="BK25" s="400"/>
      <c r="BL25" s="400"/>
      <c r="BM25" s="401"/>
      <c r="BN25" s="402">
        <v>41836</v>
      </c>
      <c r="BO25" s="403"/>
      <c r="BP25" s="403"/>
      <c r="BQ25" s="403"/>
      <c r="BR25" s="403"/>
      <c r="BS25" s="403"/>
      <c r="BT25" s="403"/>
      <c r="BU25" s="404"/>
      <c r="BV25" s="402">
        <v>320655</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170</v>
      </c>
      <c r="F26" s="381"/>
      <c r="G26" s="381"/>
      <c r="H26" s="381"/>
      <c r="I26" s="381"/>
      <c r="J26" s="381"/>
      <c r="K26" s="382"/>
      <c r="L26" s="383">
        <v>1</v>
      </c>
      <c r="M26" s="384"/>
      <c r="N26" s="384"/>
      <c r="O26" s="384"/>
      <c r="P26" s="385"/>
      <c r="Q26" s="383">
        <v>6400</v>
      </c>
      <c r="R26" s="384"/>
      <c r="S26" s="384"/>
      <c r="T26" s="384"/>
      <c r="U26" s="384"/>
      <c r="V26" s="385"/>
      <c r="W26" s="449"/>
      <c r="X26" s="440"/>
      <c r="Y26" s="441"/>
      <c r="Z26" s="380" t="s">
        <v>171</v>
      </c>
      <c r="AA26" s="462"/>
      <c r="AB26" s="462"/>
      <c r="AC26" s="462"/>
      <c r="AD26" s="462"/>
      <c r="AE26" s="462"/>
      <c r="AF26" s="462"/>
      <c r="AG26" s="463"/>
      <c r="AH26" s="383">
        <v>5</v>
      </c>
      <c r="AI26" s="384"/>
      <c r="AJ26" s="384"/>
      <c r="AK26" s="384"/>
      <c r="AL26" s="385"/>
      <c r="AM26" s="383">
        <v>12575</v>
      </c>
      <c r="AN26" s="384"/>
      <c r="AO26" s="384"/>
      <c r="AP26" s="384"/>
      <c r="AQ26" s="384"/>
      <c r="AR26" s="385"/>
      <c r="AS26" s="383">
        <v>2515</v>
      </c>
      <c r="AT26" s="384"/>
      <c r="AU26" s="384"/>
      <c r="AV26" s="384"/>
      <c r="AW26" s="384"/>
      <c r="AX26" s="386"/>
      <c r="AY26" s="416" t="s">
        <v>172</v>
      </c>
      <c r="AZ26" s="417"/>
      <c r="BA26" s="417"/>
      <c r="BB26" s="417"/>
      <c r="BC26" s="417"/>
      <c r="BD26" s="417"/>
      <c r="BE26" s="417"/>
      <c r="BF26" s="417"/>
      <c r="BG26" s="417"/>
      <c r="BH26" s="417"/>
      <c r="BI26" s="417"/>
      <c r="BJ26" s="417"/>
      <c r="BK26" s="417"/>
      <c r="BL26" s="417"/>
      <c r="BM26" s="418"/>
      <c r="BN26" s="407" t="s">
        <v>131</v>
      </c>
      <c r="BO26" s="408"/>
      <c r="BP26" s="408"/>
      <c r="BQ26" s="408"/>
      <c r="BR26" s="408"/>
      <c r="BS26" s="408"/>
      <c r="BT26" s="408"/>
      <c r="BU26" s="409"/>
      <c r="BV26" s="407" t="s">
        <v>173</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174</v>
      </c>
      <c r="F27" s="381"/>
      <c r="G27" s="381"/>
      <c r="H27" s="381"/>
      <c r="I27" s="381"/>
      <c r="J27" s="381"/>
      <c r="K27" s="382"/>
      <c r="L27" s="383">
        <v>1</v>
      </c>
      <c r="M27" s="384"/>
      <c r="N27" s="384"/>
      <c r="O27" s="384"/>
      <c r="P27" s="385"/>
      <c r="Q27" s="383">
        <v>3000</v>
      </c>
      <c r="R27" s="384"/>
      <c r="S27" s="384"/>
      <c r="T27" s="384"/>
      <c r="U27" s="384"/>
      <c r="V27" s="385"/>
      <c r="W27" s="449"/>
      <c r="X27" s="440"/>
      <c r="Y27" s="441"/>
      <c r="Z27" s="380" t="s">
        <v>175</v>
      </c>
      <c r="AA27" s="381"/>
      <c r="AB27" s="381"/>
      <c r="AC27" s="381"/>
      <c r="AD27" s="381"/>
      <c r="AE27" s="381"/>
      <c r="AF27" s="381"/>
      <c r="AG27" s="382"/>
      <c r="AH27" s="383" t="s">
        <v>173</v>
      </c>
      <c r="AI27" s="384"/>
      <c r="AJ27" s="384"/>
      <c r="AK27" s="384"/>
      <c r="AL27" s="385"/>
      <c r="AM27" s="383" t="s">
        <v>131</v>
      </c>
      <c r="AN27" s="384"/>
      <c r="AO27" s="384"/>
      <c r="AP27" s="384"/>
      <c r="AQ27" s="384"/>
      <c r="AR27" s="385"/>
      <c r="AS27" s="383" t="s">
        <v>131</v>
      </c>
      <c r="AT27" s="384"/>
      <c r="AU27" s="384"/>
      <c r="AV27" s="384"/>
      <c r="AW27" s="384"/>
      <c r="AX27" s="386"/>
      <c r="AY27" s="413" t="s">
        <v>176</v>
      </c>
      <c r="AZ27" s="414"/>
      <c r="BA27" s="414"/>
      <c r="BB27" s="414"/>
      <c r="BC27" s="414"/>
      <c r="BD27" s="414"/>
      <c r="BE27" s="414"/>
      <c r="BF27" s="414"/>
      <c r="BG27" s="414"/>
      <c r="BH27" s="414"/>
      <c r="BI27" s="414"/>
      <c r="BJ27" s="414"/>
      <c r="BK27" s="414"/>
      <c r="BL27" s="414"/>
      <c r="BM27" s="415"/>
      <c r="BN27" s="410" t="s">
        <v>131</v>
      </c>
      <c r="BO27" s="411"/>
      <c r="BP27" s="411"/>
      <c r="BQ27" s="411"/>
      <c r="BR27" s="411"/>
      <c r="BS27" s="411"/>
      <c r="BT27" s="411"/>
      <c r="BU27" s="412"/>
      <c r="BV27" s="410" t="s">
        <v>131</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177</v>
      </c>
      <c r="F28" s="381"/>
      <c r="G28" s="381"/>
      <c r="H28" s="381"/>
      <c r="I28" s="381"/>
      <c r="J28" s="381"/>
      <c r="K28" s="382"/>
      <c r="L28" s="383">
        <v>1</v>
      </c>
      <c r="M28" s="384"/>
      <c r="N28" s="384"/>
      <c r="O28" s="384"/>
      <c r="P28" s="385"/>
      <c r="Q28" s="383">
        <v>2200</v>
      </c>
      <c r="R28" s="384"/>
      <c r="S28" s="384"/>
      <c r="T28" s="384"/>
      <c r="U28" s="384"/>
      <c r="V28" s="385"/>
      <c r="W28" s="449"/>
      <c r="X28" s="440"/>
      <c r="Y28" s="441"/>
      <c r="Z28" s="380" t="s">
        <v>178</v>
      </c>
      <c r="AA28" s="381"/>
      <c r="AB28" s="381"/>
      <c r="AC28" s="381"/>
      <c r="AD28" s="381"/>
      <c r="AE28" s="381"/>
      <c r="AF28" s="381"/>
      <c r="AG28" s="382"/>
      <c r="AH28" s="383" t="s">
        <v>173</v>
      </c>
      <c r="AI28" s="384"/>
      <c r="AJ28" s="384"/>
      <c r="AK28" s="384"/>
      <c r="AL28" s="385"/>
      <c r="AM28" s="383" t="s">
        <v>131</v>
      </c>
      <c r="AN28" s="384"/>
      <c r="AO28" s="384"/>
      <c r="AP28" s="384"/>
      <c r="AQ28" s="384"/>
      <c r="AR28" s="385"/>
      <c r="AS28" s="383" t="s">
        <v>131</v>
      </c>
      <c r="AT28" s="384"/>
      <c r="AU28" s="384"/>
      <c r="AV28" s="384"/>
      <c r="AW28" s="384"/>
      <c r="AX28" s="386"/>
      <c r="AY28" s="390" t="s">
        <v>179</v>
      </c>
      <c r="AZ28" s="391"/>
      <c r="BA28" s="391"/>
      <c r="BB28" s="392"/>
      <c r="BC28" s="399" t="s">
        <v>41</v>
      </c>
      <c r="BD28" s="400"/>
      <c r="BE28" s="400"/>
      <c r="BF28" s="400"/>
      <c r="BG28" s="400"/>
      <c r="BH28" s="400"/>
      <c r="BI28" s="400"/>
      <c r="BJ28" s="400"/>
      <c r="BK28" s="400"/>
      <c r="BL28" s="400"/>
      <c r="BM28" s="401"/>
      <c r="BN28" s="402">
        <v>578170</v>
      </c>
      <c r="BO28" s="403"/>
      <c r="BP28" s="403"/>
      <c r="BQ28" s="403"/>
      <c r="BR28" s="403"/>
      <c r="BS28" s="403"/>
      <c r="BT28" s="403"/>
      <c r="BU28" s="404"/>
      <c r="BV28" s="402">
        <v>575572</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180</v>
      </c>
      <c r="F29" s="381"/>
      <c r="G29" s="381"/>
      <c r="H29" s="381"/>
      <c r="I29" s="381"/>
      <c r="J29" s="381"/>
      <c r="K29" s="382"/>
      <c r="L29" s="383">
        <v>12</v>
      </c>
      <c r="M29" s="384"/>
      <c r="N29" s="384"/>
      <c r="O29" s="384"/>
      <c r="P29" s="385"/>
      <c r="Q29" s="383">
        <v>2000</v>
      </c>
      <c r="R29" s="384"/>
      <c r="S29" s="384"/>
      <c r="T29" s="384"/>
      <c r="U29" s="384"/>
      <c r="V29" s="385"/>
      <c r="W29" s="450"/>
      <c r="X29" s="451"/>
      <c r="Y29" s="452"/>
      <c r="Z29" s="380" t="s">
        <v>181</v>
      </c>
      <c r="AA29" s="381"/>
      <c r="AB29" s="381"/>
      <c r="AC29" s="381"/>
      <c r="AD29" s="381"/>
      <c r="AE29" s="381"/>
      <c r="AF29" s="381"/>
      <c r="AG29" s="382"/>
      <c r="AH29" s="383">
        <v>161</v>
      </c>
      <c r="AI29" s="384"/>
      <c r="AJ29" s="384"/>
      <c r="AK29" s="384"/>
      <c r="AL29" s="385"/>
      <c r="AM29" s="383">
        <v>447419</v>
      </c>
      <c r="AN29" s="384"/>
      <c r="AO29" s="384"/>
      <c r="AP29" s="384"/>
      <c r="AQ29" s="384"/>
      <c r="AR29" s="385"/>
      <c r="AS29" s="383">
        <v>2779</v>
      </c>
      <c r="AT29" s="384"/>
      <c r="AU29" s="384"/>
      <c r="AV29" s="384"/>
      <c r="AW29" s="384"/>
      <c r="AX29" s="386"/>
      <c r="AY29" s="393"/>
      <c r="AZ29" s="394"/>
      <c r="BA29" s="394"/>
      <c r="BB29" s="395"/>
      <c r="BC29" s="387" t="s">
        <v>182</v>
      </c>
      <c r="BD29" s="388"/>
      <c r="BE29" s="388"/>
      <c r="BF29" s="388"/>
      <c r="BG29" s="388"/>
      <c r="BH29" s="388"/>
      <c r="BI29" s="388"/>
      <c r="BJ29" s="388"/>
      <c r="BK29" s="388"/>
      <c r="BL29" s="388"/>
      <c r="BM29" s="389"/>
      <c r="BN29" s="407">
        <v>407692</v>
      </c>
      <c r="BO29" s="408"/>
      <c r="BP29" s="408"/>
      <c r="BQ29" s="408"/>
      <c r="BR29" s="408"/>
      <c r="BS29" s="408"/>
      <c r="BT29" s="408"/>
      <c r="BU29" s="409"/>
      <c r="BV29" s="407">
        <v>437648</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183</v>
      </c>
      <c r="X30" s="460"/>
      <c r="Y30" s="460"/>
      <c r="Z30" s="460"/>
      <c r="AA30" s="460"/>
      <c r="AB30" s="460"/>
      <c r="AC30" s="460"/>
      <c r="AD30" s="460"/>
      <c r="AE30" s="460"/>
      <c r="AF30" s="460"/>
      <c r="AG30" s="461"/>
      <c r="AH30" s="371">
        <v>89.9</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43</v>
      </c>
      <c r="BD30" s="375"/>
      <c r="BE30" s="375"/>
      <c r="BF30" s="375"/>
      <c r="BG30" s="375"/>
      <c r="BH30" s="375"/>
      <c r="BI30" s="375"/>
      <c r="BJ30" s="375"/>
      <c r="BK30" s="375"/>
      <c r="BL30" s="375"/>
      <c r="BM30" s="376"/>
      <c r="BN30" s="410">
        <v>1744349</v>
      </c>
      <c r="BO30" s="411"/>
      <c r="BP30" s="411"/>
      <c r="BQ30" s="411"/>
      <c r="BR30" s="411"/>
      <c r="BS30" s="411"/>
      <c r="BT30" s="411"/>
      <c r="BU30" s="412"/>
      <c r="BV30" s="410">
        <v>1287307</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190</v>
      </c>
      <c r="D33" s="370"/>
      <c r="E33" s="369" t="s">
        <v>191</v>
      </c>
      <c r="F33" s="369"/>
      <c r="G33" s="369"/>
      <c r="H33" s="369"/>
      <c r="I33" s="369"/>
      <c r="J33" s="369"/>
      <c r="K33" s="369"/>
      <c r="L33" s="369"/>
      <c r="M33" s="369"/>
      <c r="N33" s="369"/>
      <c r="O33" s="369"/>
      <c r="P33" s="369"/>
      <c r="Q33" s="369"/>
      <c r="R33" s="369"/>
      <c r="S33" s="369"/>
      <c r="T33" s="195"/>
      <c r="U33" s="370" t="s">
        <v>190</v>
      </c>
      <c r="V33" s="370"/>
      <c r="W33" s="369" t="s">
        <v>192</v>
      </c>
      <c r="X33" s="369"/>
      <c r="Y33" s="369"/>
      <c r="Z33" s="369"/>
      <c r="AA33" s="369"/>
      <c r="AB33" s="369"/>
      <c r="AC33" s="369"/>
      <c r="AD33" s="369"/>
      <c r="AE33" s="369"/>
      <c r="AF33" s="369"/>
      <c r="AG33" s="369"/>
      <c r="AH33" s="369"/>
      <c r="AI33" s="369"/>
      <c r="AJ33" s="369"/>
      <c r="AK33" s="369"/>
      <c r="AL33" s="195"/>
      <c r="AM33" s="370" t="s">
        <v>193</v>
      </c>
      <c r="AN33" s="370"/>
      <c r="AO33" s="369" t="s">
        <v>194</v>
      </c>
      <c r="AP33" s="369"/>
      <c r="AQ33" s="369"/>
      <c r="AR33" s="369"/>
      <c r="AS33" s="369"/>
      <c r="AT33" s="369"/>
      <c r="AU33" s="369"/>
      <c r="AV33" s="369"/>
      <c r="AW33" s="369"/>
      <c r="AX33" s="369"/>
      <c r="AY33" s="369"/>
      <c r="AZ33" s="369"/>
      <c r="BA33" s="369"/>
      <c r="BB33" s="369"/>
      <c r="BC33" s="369"/>
      <c r="BD33" s="196"/>
      <c r="BE33" s="369" t="s">
        <v>195</v>
      </c>
      <c r="BF33" s="369"/>
      <c r="BG33" s="369" t="s">
        <v>196</v>
      </c>
      <c r="BH33" s="369"/>
      <c r="BI33" s="369"/>
      <c r="BJ33" s="369"/>
      <c r="BK33" s="369"/>
      <c r="BL33" s="369"/>
      <c r="BM33" s="369"/>
      <c r="BN33" s="369"/>
      <c r="BO33" s="369"/>
      <c r="BP33" s="369"/>
      <c r="BQ33" s="369"/>
      <c r="BR33" s="369"/>
      <c r="BS33" s="369"/>
      <c r="BT33" s="369"/>
      <c r="BU33" s="369"/>
      <c r="BV33" s="196"/>
      <c r="BW33" s="370" t="s">
        <v>195</v>
      </c>
      <c r="BX33" s="370"/>
      <c r="BY33" s="369" t="s">
        <v>197</v>
      </c>
      <c r="BZ33" s="369"/>
      <c r="CA33" s="369"/>
      <c r="CB33" s="369"/>
      <c r="CC33" s="369"/>
      <c r="CD33" s="369"/>
      <c r="CE33" s="369"/>
      <c r="CF33" s="369"/>
      <c r="CG33" s="369"/>
      <c r="CH33" s="369"/>
      <c r="CI33" s="369"/>
      <c r="CJ33" s="369"/>
      <c r="CK33" s="369"/>
      <c r="CL33" s="369"/>
      <c r="CM33" s="369"/>
      <c r="CN33" s="195"/>
      <c r="CO33" s="370" t="s">
        <v>198</v>
      </c>
      <c r="CP33" s="370"/>
      <c r="CQ33" s="369" t="s">
        <v>199</v>
      </c>
      <c r="CR33" s="369"/>
      <c r="CS33" s="369"/>
      <c r="CT33" s="369"/>
      <c r="CU33" s="369"/>
      <c r="CV33" s="369"/>
      <c r="CW33" s="369"/>
      <c r="CX33" s="369"/>
      <c r="CY33" s="369"/>
      <c r="CZ33" s="369"/>
      <c r="DA33" s="369"/>
      <c r="DB33" s="369"/>
      <c r="DC33" s="369"/>
      <c r="DD33" s="369"/>
      <c r="DE33" s="369"/>
      <c r="DF33" s="195"/>
      <c r="DG33" s="368" t="s">
        <v>200</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2</v>
      </c>
      <c r="V34" s="366"/>
      <c r="W34" s="365" t="str">
        <f>IF('各会計、関係団体の財政状況及び健全化判断比率'!B28="","",'各会計、関係団体の財政状況及び健全化判断比率'!B28)</f>
        <v>国民健康保険事業勘定</v>
      </c>
      <c r="X34" s="365"/>
      <c r="Y34" s="365"/>
      <c r="Z34" s="365"/>
      <c r="AA34" s="365"/>
      <c r="AB34" s="365"/>
      <c r="AC34" s="365"/>
      <c r="AD34" s="365"/>
      <c r="AE34" s="365"/>
      <c r="AF34" s="365"/>
      <c r="AG34" s="365"/>
      <c r="AH34" s="365"/>
      <c r="AI34" s="365"/>
      <c r="AJ34" s="365"/>
      <c r="AK34" s="365"/>
      <c r="AL34" s="193"/>
      <c r="AM34" s="366">
        <f>IF(AO34="","",MAX(C34:D43,U34:V43)+1)</f>
        <v>5</v>
      </c>
      <c r="AN34" s="366"/>
      <c r="AO34" s="365" t="str">
        <f>IF('各会計、関係団体の財政状況及び健全化判断比率'!B31="","",'各会計、関係団体の財政状況及び健全化判断比率'!B31)</f>
        <v>水道事業</v>
      </c>
      <c r="AP34" s="365"/>
      <c r="AQ34" s="365"/>
      <c r="AR34" s="365"/>
      <c r="AS34" s="365"/>
      <c r="AT34" s="365"/>
      <c r="AU34" s="365"/>
      <c r="AV34" s="365"/>
      <c r="AW34" s="365"/>
      <c r="AX34" s="365"/>
      <c r="AY34" s="365"/>
      <c r="AZ34" s="365"/>
      <c r="BA34" s="365"/>
      <c r="BB34" s="365"/>
      <c r="BC34" s="365"/>
      <c r="BD34" s="193"/>
      <c r="BE34" s="366" t="str">
        <f>IF(BG34="","",MAX(C34:D43,U34:V43,AM34:AN43)+1)</f>
        <v/>
      </c>
      <c r="BF34" s="366"/>
      <c r="BG34" s="365"/>
      <c r="BH34" s="365"/>
      <c r="BI34" s="365"/>
      <c r="BJ34" s="365"/>
      <c r="BK34" s="365"/>
      <c r="BL34" s="365"/>
      <c r="BM34" s="365"/>
      <c r="BN34" s="365"/>
      <c r="BO34" s="365"/>
      <c r="BP34" s="365"/>
      <c r="BQ34" s="365"/>
      <c r="BR34" s="365"/>
      <c r="BS34" s="365"/>
      <c r="BT34" s="365"/>
      <c r="BU34" s="365"/>
      <c r="BV34" s="193"/>
      <c r="BW34" s="366">
        <f>IF(BY34="","",MAX(C34:D43,U34:V43,AM34:AN43,BE34:BF43)+1)</f>
        <v>6</v>
      </c>
      <c r="BX34" s="366"/>
      <c r="BY34" s="365" t="str">
        <f>IF('各会計、関係団体の財政状況及び健全化判断比率'!B68="","",'各会計、関係団体の財政状況及び健全化判断比率'!B68)</f>
        <v>東京都島嶼町村一部事務組合</v>
      </c>
      <c r="BZ34" s="365"/>
      <c r="CA34" s="365"/>
      <c r="CB34" s="365"/>
      <c r="CC34" s="365"/>
      <c r="CD34" s="365"/>
      <c r="CE34" s="365"/>
      <c r="CF34" s="365"/>
      <c r="CG34" s="365"/>
      <c r="CH34" s="365"/>
      <c r="CI34" s="365"/>
      <c r="CJ34" s="365"/>
      <c r="CK34" s="365"/>
      <c r="CL34" s="365"/>
      <c r="CM34" s="365"/>
      <c r="CN34" s="193"/>
      <c r="CO34" s="366" t="str">
        <f>IF(CQ34="","",MAX(C34:D43,U34:V43,AM34:AN43,BE34:BF43,BW34:BX43)+1)</f>
        <v/>
      </c>
      <c r="CP34" s="366"/>
      <c r="CQ34" s="365" t="str">
        <f>IF('各会計、関係団体の財政状況及び健全化判断比率'!BS7="","",'各会計、関係団体の財政状況及び健全化判断比率'!BS7)</f>
        <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c r="A35" s="166"/>
      <c r="B35" s="192"/>
      <c r="C35" s="366" t="str">
        <f>IF(E35="","",C34+1)</f>
        <v/>
      </c>
      <c r="D35" s="366"/>
      <c r="E35" s="365" t="str">
        <f>IF('各会計、関係団体の財政状況及び健全化判断比率'!B8="","",'各会計、関係団体の財政状況及び健全化判断比率'!B8)</f>
        <v/>
      </c>
      <c r="F35" s="365"/>
      <c r="G35" s="365"/>
      <c r="H35" s="365"/>
      <c r="I35" s="365"/>
      <c r="J35" s="365"/>
      <c r="K35" s="365"/>
      <c r="L35" s="365"/>
      <c r="M35" s="365"/>
      <c r="N35" s="365"/>
      <c r="O35" s="365"/>
      <c r="P35" s="365"/>
      <c r="Q35" s="365"/>
      <c r="R35" s="365"/>
      <c r="S35" s="365"/>
      <c r="T35" s="193"/>
      <c r="U35" s="366">
        <f>IF(W35="","",U34+1)</f>
        <v>3</v>
      </c>
      <c r="V35" s="366"/>
      <c r="W35" s="365" t="str">
        <f>IF('各会計、関係団体の財政状況及び健全化判断比率'!B29="","",'各会計、関係団体の財政状況及び健全化判断比率'!B29)</f>
        <v>介護保険事業勘定</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t="str">
        <f t="shared" ref="BE35:BE43" si="1">IF(BG35="","",BE34+1)</f>
        <v/>
      </c>
      <c r="BF35" s="366"/>
      <c r="BG35" s="365"/>
      <c r="BH35" s="365"/>
      <c r="BI35" s="365"/>
      <c r="BJ35" s="365"/>
      <c r="BK35" s="365"/>
      <c r="BL35" s="365"/>
      <c r="BM35" s="365"/>
      <c r="BN35" s="365"/>
      <c r="BO35" s="365"/>
      <c r="BP35" s="365"/>
      <c r="BQ35" s="365"/>
      <c r="BR35" s="365"/>
      <c r="BS35" s="365"/>
      <c r="BT35" s="365"/>
      <c r="BU35" s="365"/>
      <c r="BV35" s="193"/>
      <c r="BW35" s="366">
        <f t="shared" ref="BW35:BW43" si="2">IF(BY35="","",BW34+1)</f>
        <v>7</v>
      </c>
      <c r="BX35" s="366"/>
      <c r="BY35" s="365" t="str">
        <f>IF('各会計、関係団体の財政状況及び健全化判断比率'!B69="","",'各会計、関係団体の財政状況及び健全化判断比率'!B69)</f>
        <v>東京都市町村総合事務組合（一般会計）</v>
      </c>
      <c r="BZ35" s="365"/>
      <c r="CA35" s="365"/>
      <c r="CB35" s="365"/>
      <c r="CC35" s="365"/>
      <c r="CD35" s="365"/>
      <c r="CE35" s="365"/>
      <c r="CF35" s="365"/>
      <c r="CG35" s="365"/>
      <c r="CH35" s="365"/>
      <c r="CI35" s="365"/>
      <c r="CJ35" s="365"/>
      <c r="CK35" s="365"/>
      <c r="CL35" s="365"/>
      <c r="CM35" s="365"/>
      <c r="CN35" s="193"/>
      <c r="CO35" s="366" t="str">
        <f t="shared" ref="CO35:CO43" si="3">IF(CQ35="","",CO34+1)</f>
        <v/>
      </c>
      <c r="CP35" s="366"/>
      <c r="CQ35" s="365" t="str">
        <f>IF('各会計、関係団体の財政状況及び健全化判断比率'!BS8="","",'各会計、関係団体の財政状況及び健全化判断比率'!BS8)</f>
        <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4</v>
      </c>
      <c r="V36" s="366"/>
      <c r="W36" s="365" t="str">
        <f>IF('各会計、関係団体の財政状況及び健全化判断比率'!B30="","",'各会計、関係団体の財政状況及び健全化判断比率'!B30)</f>
        <v>後期高齢者医療事業</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8</v>
      </c>
      <c r="BX36" s="366"/>
      <c r="BY36" s="365" t="str">
        <f>IF('各会計、関係団体の財政状況及び健全化判断比率'!B70="","",'各会計、関係団体の財政状況及び健全化判断比率'!B70)</f>
        <v>東京都市町村総合事務組合（共済特会）</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9</v>
      </c>
      <c r="BX37" s="366"/>
      <c r="BY37" s="365" t="str">
        <f>IF('各会計、関係団体の財政状況及び健全化判断比率'!B71="","",'各会計、関係団体の財政状況及び健全化判断比率'!B71)</f>
        <v>東京都市町村職員退職手当組合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10</v>
      </c>
      <c r="BX38" s="366"/>
      <c r="BY38" s="365" t="str">
        <f>IF('各会計、関係団体の財政状況及び健全化判断比率'!B72="","",'各会計、関係団体の財政状況及び健全化判断比率'!B72)</f>
        <v>東京都市町村議会議員公務災害補償等組合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11</v>
      </c>
      <c r="BX39" s="366"/>
      <c r="BY39" s="365" t="str">
        <f>IF('各会計、関係団体の財政状況及び健全化判断比率'!B73="","",'各会計、関係団体の財政状況及び健全化判断比率'!B73)</f>
        <v>東京都後期高齢者医療広域連合（一般会計）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12</v>
      </c>
      <c r="BX40" s="366"/>
      <c r="BY40" s="365" t="str">
        <f>IF('各会計、関係団体の財政状況及び健全化判断比率'!B74="","",'各会計、関係団体の財政状況及び健全化判断比率'!B74)</f>
        <v>東京都後期高齢者医療広域連合（後期特会）</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205</v>
      </c>
    </row>
    <row r="50" spans="5:5">
      <c r="E50" s="167" t="s">
        <v>206</v>
      </c>
    </row>
    <row r="51" spans="5:5">
      <c r="E51" s="167" t="s">
        <v>207</v>
      </c>
    </row>
    <row r="52" spans="5:5">
      <c r="E52" s="167" t="s">
        <v>208</v>
      </c>
    </row>
    <row r="53" spans="5:5">
      <c r="E53" s="167" t="s">
        <v>209</v>
      </c>
    </row>
    <row r="54" spans="5:5"/>
    <row r="55" spans="5:5"/>
    <row r="56" spans="5:5"/>
    <row r="57" spans="5:5" hidden="1"/>
    <row r="58" spans="5:5" hidden="1"/>
    <row r="59" spans="5:5" hidden="1"/>
  </sheetData>
  <sheetProtection algorithmName="SHA-512" hashValue="TUoNNW/OtZhZUrdydnEVTX3TnfUTEsqgcdyXCXIHUmbWevexyFTpGQDoTRZGopqpRpj6rECRTy/V5Coik+FtqQ==" saltValue="JkGFM0V8Dh1OrV4BCD7TN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210</v>
      </c>
      <c r="DI1" s="736"/>
      <c r="DJ1" s="736"/>
      <c r="DK1" s="736"/>
      <c r="DL1" s="736"/>
      <c r="DM1" s="736"/>
      <c r="DN1" s="737"/>
      <c r="DO1" s="205"/>
      <c r="DP1" s="735" t="s">
        <v>211</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213</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214</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215</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216</v>
      </c>
      <c r="S4" s="678"/>
      <c r="T4" s="678"/>
      <c r="U4" s="678"/>
      <c r="V4" s="678"/>
      <c r="W4" s="678"/>
      <c r="X4" s="678"/>
      <c r="Y4" s="679"/>
      <c r="Z4" s="677" t="s">
        <v>217</v>
      </c>
      <c r="AA4" s="678"/>
      <c r="AB4" s="678"/>
      <c r="AC4" s="679"/>
      <c r="AD4" s="677" t="s">
        <v>218</v>
      </c>
      <c r="AE4" s="678"/>
      <c r="AF4" s="678"/>
      <c r="AG4" s="678"/>
      <c r="AH4" s="678"/>
      <c r="AI4" s="678"/>
      <c r="AJ4" s="678"/>
      <c r="AK4" s="679"/>
      <c r="AL4" s="677" t="s">
        <v>217</v>
      </c>
      <c r="AM4" s="678"/>
      <c r="AN4" s="678"/>
      <c r="AO4" s="679"/>
      <c r="AP4" s="738" t="s">
        <v>219</v>
      </c>
      <c r="AQ4" s="738"/>
      <c r="AR4" s="738"/>
      <c r="AS4" s="738"/>
      <c r="AT4" s="738"/>
      <c r="AU4" s="738"/>
      <c r="AV4" s="738"/>
      <c r="AW4" s="738"/>
      <c r="AX4" s="738"/>
      <c r="AY4" s="738"/>
      <c r="AZ4" s="738"/>
      <c r="BA4" s="738"/>
      <c r="BB4" s="738"/>
      <c r="BC4" s="738"/>
      <c r="BD4" s="738"/>
      <c r="BE4" s="738"/>
      <c r="BF4" s="738"/>
      <c r="BG4" s="738" t="s">
        <v>220</v>
      </c>
      <c r="BH4" s="738"/>
      <c r="BI4" s="738"/>
      <c r="BJ4" s="738"/>
      <c r="BK4" s="738"/>
      <c r="BL4" s="738"/>
      <c r="BM4" s="738"/>
      <c r="BN4" s="738"/>
      <c r="BO4" s="738" t="s">
        <v>217</v>
      </c>
      <c r="BP4" s="738"/>
      <c r="BQ4" s="738"/>
      <c r="BR4" s="738"/>
      <c r="BS4" s="738" t="s">
        <v>221</v>
      </c>
      <c r="BT4" s="738"/>
      <c r="BU4" s="738"/>
      <c r="BV4" s="738"/>
      <c r="BW4" s="738"/>
      <c r="BX4" s="738"/>
      <c r="BY4" s="738"/>
      <c r="BZ4" s="738"/>
      <c r="CA4" s="738"/>
      <c r="CB4" s="738"/>
      <c r="CD4" s="720" t="s">
        <v>222</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223</v>
      </c>
      <c r="C5" s="703"/>
      <c r="D5" s="703"/>
      <c r="E5" s="703"/>
      <c r="F5" s="703"/>
      <c r="G5" s="703"/>
      <c r="H5" s="703"/>
      <c r="I5" s="703"/>
      <c r="J5" s="703"/>
      <c r="K5" s="703"/>
      <c r="L5" s="703"/>
      <c r="M5" s="703"/>
      <c r="N5" s="703"/>
      <c r="O5" s="703"/>
      <c r="P5" s="703"/>
      <c r="Q5" s="704"/>
      <c r="R5" s="668">
        <v>953987</v>
      </c>
      <c r="S5" s="669"/>
      <c r="T5" s="669"/>
      <c r="U5" s="669"/>
      <c r="V5" s="669"/>
      <c r="W5" s="669"/>
      <c r="X5" s="669"/>
      <c r="Y5" s="715"/>
      <c r="Z5" s="733">
        <v>9.8000000000000007</v>
      </c>
      <c r="AA5" s="733"/>
      <c r="AB5" s="733"/>
      <c r="AC5" s="733"/>
      <c r="AD5" s="734">
        <v>953987</v>
      </c>
      <c r="AE5" s="734"/>
      <c r="AF5" s="734"/>
      <c r="AG5" s="734"/>
      <c r="AH5" s="734"/>
      <c r="AI5" s="734"/>
      <c r="AJ5" s="734"/>
      <c r="AK5" s="734"/>
      <c r="AL5" s="716">
        <v>30.1</v>
      </c>
      <c r="AM5" s="685"/>
      <c r="AN5" s="685"/>
      <c r="AO5" s="717"/>
      <c r="AP5" s="702" t="s">
        <v>224</v>
      </c>
      <c r="AQ5" s="703"/>
      <c r="AR5" s="703"/>
      <c r="AS5" s="703"/>
      <c r="AT5" s="703"/>
      <c r="AU5" s="703"/>
      <c r="AV5" s="703"/>
      <c r="AW5" s="703"/>
      <c r="AX5" s="703"/>
      <c r="AY5" s="703"/>
      <c r="AZ5" s="703"/>
      <c r="BA5" s="703"/>
      <c r="BB5" s="703"/>
      <c r="BC5" s="703"/>
      <c r="BD5" s="703"/>
      <c r="BE5" s="703"/>
      <c r="BF5" s="704"/>
      <c r="BG5" s="609">
        <v>949581</v>
      </c>
      <c r="BH5" s="610"/>
      <c r="BI5" s="610"/>
      <c r="BJ5" s="610"/>
      <c r="BK5" s="610"/>
      <c r="BL5" s="610"/>
      <c r="BM5" s="610"/>
      <c r="BN5" s="611"/>
      <c r="BO5" s="665">
        <v>99.5</v>
      </c>
      <c r="BP5" s="665"/>
      <c r="BQ5" s="665"/>
      <c r="BR5" s="665"/>
      <c r="BS5" s="666" t="s">
        <v>131</v>
      </c>
      <c r="BT5" s="666"/>
      <c r="BU5" s="666"/>
      <c r="BV5" s="666"/>
      <c r="BW5" s="666"/>
      <c r="BX5" s="666"/>
      <c r="BY5" s="666"/>
      <c r="BZ5" s="666"/>
      <c r="CA5" s="666"/>
      <c r="CB5" s="707"/>
      <c r="CD5" s="720" t="s">
        <v>219</v>
      </c>
      <c r="CE5" s="721"/>
      <c r="CF5" s="721"/>
      <c r="CG5" s="721"/>
      <c r="CH5" s="721"/>
      <c r="CI5" s="721"/>
      <c r="CJ5" s="721"/>
      <c r="CK5" s="721"/>
      <c r="CL5" s="721"/>
      <c r="CM5" s="721"/>
      <c r="CN5" s="721"/>
      <c r="CO5" s="721"/>
      <c r="CP5" s="721"/>
      <c r="CQ5" s="722"/>
      <c r="CR5" s="720" t="s">
        <v>225</v>
      </c>
      <c r="CS5" s="721"/>
      <c r="CT5" s="721"/>
      <c r="CU5" s="721"/>
      <c r="CV5" s="721"/>
      <c r="CW5" s="721"/>
      <c r="CX5" s="721"/>
      <c r="CY5" s="722"/>
      <c r="CZ5" s="720" t="s">
        <v>217</v>
      </c>
      <c r="DA5" s="721"/>
      <c r="DB5" s="721"/>
      <c r="DC5" s="722"/>
      <c r="DD5" s="720" t="s">
        <v>226</v>
      </c>
      <c r="DE5" s="721"/>
      <c r="DF5" s="721"/>
      <c r="DG5" s="721"/>
      <c r="DH5" s="721"/>
      <c r="DI5" s="721"/>
      <c r="DJ5" s="721"/>
      <c r="DK5" s="721"/>
      <c r="DL5" s="721"/>
      <c r="DM5" s="721"/>
      <c r="DN5" s="721"/>
      <c r="DO5" s="721"/>
      <c r="DP5" s="722"/>
      <c r="DQ5" s="720" t="s">
        <v>227</v>
      </c>
      <c r="DR5" s="721"/>
      <c r="DS5" s="721"/>
      <c r="DT5" s="721"/>
      <c r="DU5" s="721"/>
      <c r="DV5" s="721"/>
      <c r="DW5" s="721"/>
      <c r="DX5" s="721"/>
      <c r="DY5" s="721"/>
      <c r="DZ5" s="721"/>
      <c r="EA5" s="721"/>
      <c r="EB5" s="721"/>
      <c r="EC5" s="722"/>
    </row>
    <row r="6" spans="2:143" ht="11.25" customHeight="1">
      <c r="B6" s="606" t="s">
        <v>228</v>
      </c>
      <c r="C6" s="607"/>
      <c r="D6" s="607"/>
      <c r="E6" s="607"/>
      <c r="F6" s="607"/>
      <c r="G6" s="607"/>
      <c r="H6" s="607"/>
      <c r="I6" s="607"/>
      <c r="J6" s="607"/>
      <c r="K6" s="607"/>
      <c r="L6" s="607"/>
      <c r="M6" s="607"/>
      <c r="N6" s="607"/>
      <c r="O6" s="607"/>
      <c r="P6" s="607"/>
      <c r="Q6" s="608"/>
      <c r="R6" s="609">
        <v>58435</v>
      </c>
      <c r="S6" s="610"/>
      <c r="T6" s="610"/>
      <c r="U6" s="610"/>
      <c r="V6" s="610"/>
      <c r="W6" s="610"/>
      <c r="X6" s="610"/>
      <c r="Y6" s="611"/>
      <c r="Z6" s="665">
        <v>0.6</v>
      </c>
      <c r="AA6" s="665"/>
      <c r="AB6" s="665"/>
      <c r="AC6" s="665"/>
      <c r="AD6" s="666">
        <v>58435</v>
      </c>
      <c r="AE6" s="666"/>
      <c r="AF6" s="666"/>
      <c r="AG6" s="666"/>
      <c r="AH6" s="666"/>
      <c r="AI6" s="666"/>
      <c r="AJ6" s="666"/>
      <c r="AK6" s="666"/>
      <c r="AL6" s="612">
        <v>1.8</v>
      </c>
      <c r="AM6" s="613"/>
      <c r="AN6" s="613"/>
      <c r="AO6" s="667"/>
      <c r="AP6" s="606" t="s">
        <v>229</v>
      </c>
      <c r="AQ6" s="607"/>
      <c r="AR6" s="607"/>
      <c r="AS6" s="607"/>
      <c r="AT6" s="607"/>
      <c r="AU6" s="607"/>
      <c r="AV6" s="607"/>
      <c r="AW6" s="607"/>
      <c r="AX6" s="607"/>
      <c r="AY6" s="607"/>
      <c r="AZ6" s="607"/>
      <c r="BA6" s="607"/>
      <c r="BB6" s="607"/>
      <c r="BC6" s="607"/>
      <c r="BD6" s="607"/>
      <c r="BE6" s="607"/>
      <c r="BF6" s="608"/>
      <c r="BG6" s="609">
        <v>949581</v>
      </c>
      <c r="BH6" s="610"/>
      <c r="BI6" s="610"/>
      <c r="BJ6" s="610"/>
      <c r="BK6" s="610"/>
      <c r="BL6" s="610"/>
      <c r="BM6" s="610"/>
      <c r="BN6" s="611"/>
      <c r="BO6" s="665">
        <v>99.5</v>
      </c>
      <c r="BP6" s="665"/>
      <c r="BQ6" s="665"/>
      <c r="BR6" s="665"/>
      <c r="BS6" s="666" t="s">
        <v>122</v>
      </c>
      <c r="BT6" s="666"/>
      <c r="BU6" s="666"/>
      <c r="BV6" s="666"/>
      <c r="BW6" s="666"/>
      <c r="BX6" s="666"/>
      <c r="BY6" s="666"/>
      <c r="BZ6" s="666"/>
      <c r="CA6" s="666"/>
      <c r="CB6" s="707"/>
      <c r="CD6" s="674" t="s">
        <v>230</v>
      </c>
      <c r="CE6" s="675"/>
      <c r="CF6" s="675"/>
      <c r="CG6" s="675"/>
      <c r="CH6" s="675"/>
      <c r="CI6" s="675"/>
      <c r="CJ6" s="675"/>
      <c r="CK6" s="675"/>
      <c r="CL6" s="675"/>
      <c r="CM6" s="675"/>
      <c r="CN6" s="675"/>
      <c r="CO6" s="675"/>
      <c r="CP6" s="675"/>
      <c r="CQ6" s="676"/>
      <c r="CR6" s="609">
        <v>78930</v>
      </c>
      <c r="CS6" s="610"/>
      <c r="CT6" s="610"/>
      <c r="CU6" s="610"/>
      <c r="CV6" s="610"/>
      <c r="CW6" s="610"/>
      <c r="CX6" s="610"/>
      <c r="CY6" s="611"/>
      <c r="CZ6" s="716">
        <v>0.8</v>
      </c>
      <c r="DA6" s="685"/>
      <c r="DB6" s="685"/>
      <c r="DC6" s="719"/>
      <c r="DD6" s="597" t="s">
        <v>231</v>
      </c>
      <c r="DE6" s="610"/>
      <c r="DF6" s="610"/>
      <c r="DG6" s="610"/>
      <c r="DH6" s="610"/>
      <c r="DI6" s="610"/>
      <c r="DJ6" s="610"/>
      <c r="DK6" s="610"/>
      <c r="DL6" s="610"/>
      <c r="DM6" s="610"/>
      <c r="DN6" s="610"/>
      <c r="DO6" s="610"/>
      <c r="DP6" s="611"/>
      <c r="DQ6" s="597">
        <v>78930</v>
      </c>
      <c r="DR6" s="610"/>
      <c r="DS6" s="610"/>
      <c r="DT6" s="610"/>
      <c r="DU6" s="610"/>
      <c r="DV6" s="610"/>
      <c r="DW6" s="610"/>
      <c r="DX6" s="610"/>
      <c r="DY6" s="610"/>
      <c r="DZ6" s="610"/>
      <c r="EA6" s="610"/>
      <c r="EB6" s="610"/>
      <c r="EC6" s="646"/>
    </row>
    <row r="7" spans="2:143" ht="11.25" customHeight="1">
      <c r="B7" s="606" t="s">
        <v>232</v>
      </c>
      <c r="C7" s="607"/>
      <c r="D7" s="607"/>
      <c r="E7" s="607"/>
      <c r="F7" s="607"/>
      <c r="G7" s="607"/>
      <c r="H7" s="607"/>
      <c r="I7" s="607"/>
      <c r="J7" s="607"/>
      <c r="K7" s="607"/>
      <c r="L7" s="607"/>
      <c r="M7" s="607"/>
      <c r="N7" s="607"/>
      <c r="O7" s="607"/>
      <c r="P7" s="607"/>
      <c r="Q7" s="608"/>
      <c r="R7" s="609">
        <v>1663</v>
      </c>
      <c r="S7" s="610"/>
      <c r="T7" s="610"/>
      <c r="U7" s="610"/>
      <c r="V7" s="610"/>
      <c r="W7" s="610"/>
      <c r="X7" s="610"/>
      <c r="Y7" s="611"/>
      <c r="Z7" s="665">
        <v>0</v>
      </c>
      <c r="AA7" s="665"/>
      <c r="AB7" s="665"/>
      <c r="AC7" s="665"/>
      <c r="AD7" s="666">
        <v>1663</v>
      </c>
      <c r="AE7" s="666"/>
      <c r="AF7" s="666"/>
      <c r="AG7" s="666"/>
      <c r="AH7" s="666"/>
      <c r="AI7" s="666"/>
      <c r="AJ7" s="666"/>
      <c r="AK7" s="666"/>
      <c r="AL7" s="612">
        <v>0.1</v>
      </c>
      <c r="AM7" s="613"/>
      <c r="AN7" s="613"/>
      <c r="AO7" s="667"/>
      <c r="AP7" s="606" t="s">
        <v>233</v>
      </c>
      <c r="AQ7" s="607"/>
      <c r="AR7" s="607"/>
      <c r="AS7" s="607"/>
      <c r="AT7" s="607"/>
      <c r="AU7" s="607"/>
      <c r="AV7" s="607"/>
      <c r="AW7" s="607"/>
      <c r="AX7" s="607"/>
      <c r="AY7" s="607"/>
      <c r="AZ7" s="607"/>
      <c r="BA7" s="607"/>
      <c r="BB7" s="607"/>
      <c r="BC7" s="607"/>
      <c r="BD7" s="607"/>
      <c r="BE7" s="607"/>
      <c r="BF7" s="608"/>
      <c r="BG7" s="609">
        <v>448374</v>
      </c>
      <c r="BH7" s="610"/>
      <c r="BI7" s="610"/>
      <c r="BJ7" s="610"/>
      <c r="BK7" s="610"/>
      <c r="BL7" s="610"/>
      <c r="BM7" s="610"/>
      <c r="BN7" s="611"/>
      <c r="BO7" s="665">
        <v>47</v>
      </c>
      <c r="BP7" s="665"/>
      <c r="BQ7" s="665"/>
      <c r="BR7" s="665"/>
      <c r="BS7" s="666" t="s">
        <v>122</v>
      </c>
      <c r="BT7" s="666"/>
      <c r="BU7" s="666"/>
      <c r="BV7" s="666"/>
      <c r="BW7" s="666"/>
      <c r="BX7" s="666"/>
      <c r="BY7" s="666"/>
      <c r="BZ7" s="666"/>
      <c r="CA7" s="666"/>
      <c r="CB7" s="707"/>
      <c r="CD7" s="647" t="s">
        <v>234</v>
      </c>
      <c r="CE7" s="644"/>
      <c r="CF7" s="644"/>
      <c r="CG7" s="644"/>
      <c r="CH7" s="644"/>
      <c r="CI7" s="644"/>
      <c r="CJ7" s="644"/>
      <c r="CK7" s="644"/>
      <c r="CL7" s="644"/>
      <c r="CM7" s="644"/>
      <c r="CN7" s="644"/>
      <c r="CO7" s="644"/>
      <c r="CP7" s="644"/>
      <c r="CQ7" s="645"/>
      <c r="CR7" s="609">
        <v>1946053</v>
      </c>
      <c r="CS7" s="610"/>
      <c r="CT7" s="610"/>
      <c r="CU7" s="610"/>
      <c r="CV7" s="610"/>
      <c r="CW7" s="610"/>
      <c r="CX7" s="610"/>
      <c r="CY7" s="611"/>
      <c r="CZ7" s="665">
        <v>20.100000000000001</v>
      </c>
      <c r="DA7" s="665"/>
      <c r="DB7" s="665"/>
      <c r="DC7" s="665"/>
      <c r="DD7" s="597">
        <v>72510</v>
      </c>
      <c r="DE7" s="610"/>
      <c r="DF7" s="610"/>
      <c r="DG7" s="610"/>
      <c r="DH7" s="610"/>
      <c r="DI7" s="610"/>
      <c r="DJ7" s="610"/>
      <c r="DK7" s="610"/>
      <c r="DL7" s="610"/>
      <c r="DM7" s="610"/>
      <c r="DN7" s="610"/>
      <c r="DO7" s="610"/>
      <c r="DP7" s="611"/>
      <c r="DQ7" s="597">
        <v>873948</v>
      </c>
      <c r="DR7" s="610"/>
      <c r="DS7" s="610"/>
      <c r="DT7" s="610"/>
      <c r="DU7" s="610"/>
      <c r="DV7" s="610"/>
      <c r="DW7" s="610"/>
      <c r="DX7" s="610"/>
      <c r="DY7" s="610"/>
      <c r="DZ7" s="610"/>
      <c r="EA7" s="610"/>
      <c r="EB7" s="610"/>
      <c r="EC7" s="646"/>
    </row>
    <row r="8" spans="2:143" ht="11.25" customHeight="1">
      <c r="B8" s="606" t="s">
        <v>235</v>
      </c>
      <c r="C8" s="607"/>
      <c r="D8" s="607"/>
      <c r="E8" s="607"/>
      <c r="F8" s="607"/>
      <c r="G8" s="607"/>
      <c r="H8" s="607"/>
      <c r="I8" s="607"/>
      <c r="J8" s="607"/>
      <c r="K8" s="607"/>
      <c r="L8" s="607"/>
      <c r="M8" s="607"/>
      <c r="N8" s="607"/>
      <c r="O8" s="607"/>
      <c r="P8" s="607"/>
      <c r="Q8" s="608"/>
      <c r="R8" s="609">
        <v>6860</v>
      </c>
      <c r="S8" s="610"/>
      <c r="T8" s="610"/>
      <c r="U8" s="610"/>
      <c r="V8" s="610"/>
      <c r="W8" s="610"/>
      <c r="X8" s="610"/>
      <c r="Y8" s="611"/>
      <c r="Z8" s="665">
        <v>0.1</v>
      </c>
      <c r="AA8" s="665"/>
      <c r="AB8" s="665"/>
      <c r="AC8" s="665"/>
      <c r="AD8" s="666">
        <v>6860</v>
      </c>
      <c r="AE8" s="666"/>
      <c r="AF8" s="666"/>
      <c r="AG8" s="666"/>
      <c r="AH8" s="666"/>
      <c r="AI8" s="666"/>
      <c r="AJ8" s="666"/>
      <c r="AK8" s="666"/>
      <c r="AL8" s="612">
        <v>0.2</v>
      </c>
      <c r="AM8" s="613"/>
      <c r="AN8" s="613"/>
      <c r="AO8" s="667"/>
      <c r="AP8" s="606" t="s">
        <v>236</v>
      </c>
      <c r="AQ8" s="607"/>
      <c r="AR8" s="607"/>
      <c r="AS8" s="607"/>
      <c r="AT8" s="607"/>
      <c r="AU8" s="607"/>
      <c r="AV8" s="607"/>
      <c r="AW8" s="607"/>
      <c r="AX8" s="607"/>
      <c r="AY8" s="607"/>
      <c r="AZ8" s="607"/>
      <c r="BA8" s="607"/>
      <c r="BB8" s="607"/>
      <c r="BC8" s="607"/>
      <c r="BD8" s="607"/>
      <c r="BE8" s="607"/>
      <c r="BF8" s="608"/>
      <c r="BG8" s="609">
        <v>13860</v>
      </c>
      <c r="BH8" s="610"/>
      <c r="BI8" s="610"/>
      <c r="BJ8" s="610"/>
      <c r="BK8" s="610"/>
      <c r="BL8" s="610"/>
      <c r="BM8" s="610"/>
      <c r="BN8" s="611"/>
      <c r="BO8" s="665">
        <v>1.5</v>
      </c>
      <c r="BP8" s="665"/>
      <c r="BQ8" s="665"/>
      <c r="BR8" s="665"/>
      <c r="BS8" s="597" t="s">
        <v>122</v>
      </c>
      <c r="BT8" s="610"/>
      <c r="BU8" s="610"/>
      <c r="BV8" s="610"/>
      <c r="BW8" s="610"/>
      <c r="BX8" s="610"/>
      <c r="BY8" s="610"/>
      <c r="BZ8" s="610"/>
      <c r="CA8" s="610"/>
      <c r="CB8" s="646"/>
      <c r="CD8" s="647" t="s">
        <v>237</v>
      </c>
      <c r="CE8" s="644"/>
      <c r="CF8" s="644"/>
      <c r="CG8" s="644"/>
      <c r="CH8" s="644"/>
      <c r="CI8" s="644"/>
      <c r="CJ8" s="644"/>
      <c r="CK8" s="644"/>
      <c r="CL8" s="644"/>
      <c r="CM8" s="644"/>
      <c r="CN8" s="644"/>
      <c r="CO8" s="644"/>
      <c r="CP8" s="644"/>
      <c r="CQ8" s="645"/>
      <c r="CR8" s="609">
        <v>1494279</v>
      </c>
      <c r="CS8" s="610"/>
      <c r="CT8" s="610"/>
      <c r="CU8" s="610"/>
      <c r="CV8" s="610"/>
      <c r="CW8" s="610"/>
      <c r="CX8" s="610"/>
      <c r="CY8" s="611"/>
      <c r="CZ8" s="665">
        <v>15.5</v>
      </c>
      <c r="DA8" s="665"/>
      <c r="DB8" s="665"/>
      <c r="DC8" s="665"/>
      <c r="DD8" s="597">
        <v>10153</v>
      </c>
      <c r="DE8" s="610"/>
      <c r="DF8" s="610"/>
      <c r="DG8" s="610"/>
      <c r="DH8" s="610"/>
      <c r="DI8" s="610"/>
      <c r="DJ8" s="610"/>
      <c r="DK8" s="610"/>
      <c r="DL8" s="610"/>
      <c r="DM8" s="610"/>
      <c r="DN8" s="610"/>
      <c r="DO8" s="610"/>
      <c r="DP8" s="611"/>
      <c r="DQ8" s="597">
        <v>664806</v>
      </c>
      <c r="DR8" s="610"/>
      <c r="DS8" s="610"/>
      <c r="DT8" s="610"/>
      <c r="DU8" s="610"/>
      <c r="DV8" s="610"/>
      <c r="DW8" s="610"/>
      <c r="DX8" s="610"/>
      <c r="DY8" s="610"/>
      <c r="DZ8" s="610"/>
      <c r="EA8" s="610"/>
      <c r="EB8" s="610"/>
      <c r="EC8" s="646"/>
    </row>
    <row r="9" spans="2:143" ht="11.25" customHeight="1">
      <c r="B9" s="606" t="s">
        <v>238</v>
      </c>
      <c r="C9" s="607"/>
      <c r="D9" s="607"/>
      <c r="E9" s="607"/>
      <c r="F9" s="607"/>
      <c r="G9" s="607"/>
      <c r="H9" s="607"/>
      <c r="I9" s="607"/>
      <c r="J9" s="607"/>
      <c r="K9" s="607"/>
      <c r="L9" s="607"/>
      <c r="M9" s="607"/>
      <c r="N9" s="607"/>
      <c r="O9" s="607"/>
      <c r="P9" s="607"/>
      <c r="Q9" s="608"/>
      <c r="R9" s="609">
        <v>6888</v>
      </c>
      <c r="S9" s="610"/>
      <c r="T9" s="610"/>
      <c r="U9" s="610"/>
      <c r="V9" s="610"/>
      <c r="W9" s="610"/>
      <c r="X9" s="610"/>
      <c r="Y9" s="611"/>
      <c r="Z9" s="665">
        <v>0.1</v>
      </c>
      <c r="AA9" s="665"/>
      <c r="AB9" s="665"/>
      <c r="AC9" s="665"/>
      <c r="AD9" s="666">
        <v>6888</v>
      </c>
      <c r="AE9" s="666"/>
      <c r="AF9" s="666"/>
      <c r="AG9" s="666"/>
      <c r="AH9" s="666"/>
      <c r="AI9" s="666"/>
      <c r="AJ9" s="666"/>
      <c r="AK9" s="666"/>
      <c r="AL9" s="612">
        <v>0.2</v>
      </c>
      <c r="AM9" s="613"/>
      <c r="AN9" s="613"/>
      <c r="AO9" s="667"/>
      <c r="AP9" s="606" t="s">
        <v>239</v>
      </c>
      <c r="AQ9" s="607"/>
      <c r="AR9" s="607"/>
      <c r="AS9" s="607"/>
      <c r="AT9" s="607"/>
      <c r="AU9" s="607"/>
      <c r="AV9" s="607"/>
      <c r="AW9" s="607"/>
      <c r="AX9" s="607"/>
      <c r="AY9" s="607"/>
      <c r="AZ9" s="607"/>
      <c r="BA9" s="607"/>
      <c r="BB9" s="607"/>
      <c r="BC9" s="607"/>
      <c r="BD9" s="607"/>
      <c r="BE9" s="607"/>
      <c r="BF9" s="608"/>
      <c r="BG9" s="609">
        <v>381478</v>
      </c>
      <c r="BH9" s="610"/>
      <c r="BI9" s="610"/>
      <c r="BJ9" s="610"/>
      <c r="BK9" s="610"/>
      <c r="BL9" s="610"/>
      <c r="BM9" s="610"/>
      <c r="BN9" s="611"/>
      <c r="BO9" s="665">
        <v>40</v>
      </c>
      <c r="BP9" s="665"/>
      <c r="BQ9" s="665"/>
      <c r="BR9" s="665"/>
      <c r="BS9" s="597" t="s">
        <v>122</v>
      </c>
      <c r="BT9" s="610"/>
      <c r="BU9" s="610"/>
      <c r="BV9" s="610"/>
      <c r="BW9" s="610"/>
      <c r="BX9" s="610"/>
      <c r="BY9" s="610"/>
      <c r="BZ9" s="610"/>
      <c r="CA9" s="610"/>
      <c r="CB9" s="646"/>
      <c r="CD9" s="647" t="s">
        <v>240</v>
      </c>
      <c r="CE9" s="644"/>
      <c r="CF9" s="644"/>
      <c r="CG9" s="644"/>
      <c r="CH9" s="644"/>
      <c r="CI9" s="644"/>
      <c r="CJ9" s="644"/>
      <c r="CK9" s="644"/>
      <c r="CL9" s="644"/>
      <c r="CM9" s="644"/>
      <c r="CN9" s="644"/>
      <c r="CO9" s="644"/>
      <c r="CP9" s="644"/>
      <c r="CQ9" s="645"/>
      <c r="CR9" s="609">
        <v>1834367</v>
      </c>
      <c r="CS9" s="610"/>
      <c r="CT9" s="610"/>
      <c r="CU9" s="610"/>
      <c r="CV9" s="610"/>
      <c r="CW9" s="610"/>
      <c r="CX9" s="610"/>
      <c r="CY9" s="611"/>
      <c r="CZ9" s="665">
        <v>19</v>
      </c>
      <c r="DA9" s="665"/>
      <c r="DB9" s="665"/>
      <c r="DC9" s="665"/>
      <c r="DD9" s="597">
        <v>796319</v>
      </c>
      <c r="DE9" s="610"/>
      <c r="DF9" s="610"/>
      <c r="DG9" s="610"/>
      <c r="DH9" s="610"/>
      <c r="DI9" s="610"/>
      <c r="DJ9" s="610"/>
      <c r="DK9" s="610"/>
      <c r="DL9" s="610"/>
      <c r="DM9" s="610"/>
      <c r="DN9" s="610"/>
      <c r="DO9" s="610"/>
      <c r="DP9" s="611"/>
      <c r="DQ9" s="597">
        <v>570764</v>
      </c>
      <c r="DR9" s="610"/>
      <c r="DS9" s="610"/>
      <c r="DT9" s="610"/>
      <c r="DU9" s="610"/>
      <c r="DV9" s="610"/>
      <c r="DW9" s="610"/>
      <c r="DX9" s="610"/>
      <c r="DY9" s="610"/>
      <c r="DZ9" s="610"/>
      <c r="EA9" s="610"/>
      <c r="EB9" s="610"/>
      <c r="EC9" s="646"/>
    </row>
    <row r="10" spans="2:143" ht="11.25" customHeight="1">
      <c r="B10" s="606" t="s">
        <v>241</v>
      </c>
      <c r="C10" s="607"/>
      <c r="D10" s="607"/>
      <c r="E10" s="607"/>
      <c r="F10" s="607"/>
      <c r="G10" s="607"/>
      <c r="H10" s="607"/>
      <c r="I10" s="607"/>
      <c r="J10" s="607"/>
      <c r="K10" s="607"/>
      <c r="L10" s="607"/>
      <c r="M10" s="607"/>
      <c r="N10" s="607"/>
      <c r="O10" s="607"/>
      <c r="P10" s="607"/>
      <c r="Q10" s="608"/>
      <c r="R10" s="609" t="s">
        <v>122</v>
      </c>
      <c r="S10" s="610"/>
      <c r="T10" s="610"/>
      <c r="U10" s="610"/>
      <c r="V10" s="610"/>
      <c r="W10" s="610"/>
      <c r="X10" s="610"/>
      <c r="Y10" s="611"/>
      <c r="Z10" s="665" t="s">
        <v>122</v>
      </c>
      <c r="AA10" s="665"/>
      <c r="AB10" s="665"/>
      <c r="AC10" s="665"/>
      <c r="AD10" s="666" t="s">
        <v>122</v>
      </c>
      <c r="AE10" s="666"/>
      <c r="AF10" s="666"/>
      <c r="AG10" s="666"/>
      <c r="AH10" s="666"/>
      <c r="AI10" s="666"/>
      <c r="AJ10" s="666"/>
      <c r="AK10" s="666"/>
      <c r="AL10" s="612" t="s">
        <v>122</v>
      </c>
      <c r="AM10" s="613"/>
      <c r="AN10" s="613"/>
      <c r="AO10" s="667"/>
      <c r="AP10" s="606" t="s">
        <v>242</v>
      </c>
      <c r="AQ10" s="607"/>
      <c r="AR10" s="607"/>
      <c r="AS10" s="607"/>
      <c r="AT10" s="607"/>
      <c r="AU10" s="607"/>
      <c r="AV10" s="607"/>
      <c r="AW10" s="607"/>
      <c r="AX10" s="607"/>
      <c r="AY10" s="607"/>
      <c r="AZ10" s="607"/>
      <c r="BA10" s="607"/>
      <c r="BB10" s="607"/>
      <c r="BC10" s="607"/>
      <c r="BD10" s="607"/>
      <c r="BE10" s="607"/>
      <c r="BF10" s="608"/>
      <c r="BG10" s="609">
        <v>21874</v>
      </c>
      <c r="BH10" s="610"/>
      <c r="BI10" s="610"/>
      <c r="BJ10" s="610"/>
      <c r="BK10" s="610"/>
      <c r="BL10" s="610"/>
      <c r="BM10" s="610"/>
      <c r="BN10" s="611"/>
      <c r="BO10" s="665">
        <v>2.2999999999999998</v>
      </c>
      <c r="BP10" s="665"/>
      <c r="BQ10" s="665"/>
      <c r="BR10" s="665"/>
      <c r="BS10" s="597" t="s">
        <v>122</v>
      </c>
      <c r="BT10" s="610"/>
      <c r="BU10" s="610"/>
      <c r="BV10" s="610"/>
      <c r="BW10" s="610"/>
      <c r="BX10" s="610"/>
      <c r="BY10" s="610"/>
      <c r="BZ10" s="610"/>
      <c r="CA10" s="610"/>
      <c r="CB10" s="646"/>
      <c r="CD10" s="647" t="s">
        <v>243</v>
      </c>
      <c r="CE10" s="644"/>
      <c r="CF10" s="644"/>
      <c r="CG10" s="644"/>
      <c r="CH10" s="644"/>
      <c r="CI10" s="644"/>
      <c r="CJ10" s="644"/>
      <c r="CK10" s="644"/>
      <c r="CL10" s="644"/>
      <c r="CM10" s="644"/>
      <c r="CN10" s="644"/>
      <c r="CO10" s="644"/>
      <c r="CP10" s="644"/>
      <c r="CQ10" s="645"/>
      <c r="CR10" s="609">
        <v>70387</v>
      </c>
      <c r="CS10" s="610"/>
      <c r="CT10" s="610"/>
      <c r="CU10" s="610"/>
      <c r="CV10" s="610"/>
      <c r="CW10" s="610"/>
      <c r="CX10" s="610"/>
      <c r="CY10" s="611"/>
      <c r="CZ10" s="665">
        <v>0.7</v>
      </c>
      <c r="DA10" s="665"/>
      <c r="DB10" s="665"/>
      <c r="DC10" s="665"/>
      <c r="DD10" s="597" t="s">
        <v>122</v>
      </c>
      <c r="DE10" s="610"/>
      <c r="DF10" s="610"/>
      <c r="DG10" s="610"/>
      <c r="DH10" s="610"/>
      <c r="DI10" s="610"/>
      <c r="DJ10" s="610"/>
      <c r="DK10" s="610"/>
      <c r="DL10" s="610"/>
      <c r="DM10" s="610"/>
      <c r="DN10" s="610"/>
      <c r="DO10" s="610"/>
      <c r="DP10" s="611"/>
      <c r="DQ10" s="597">
        <v>33810</v>
      </c>
      <c r="DR10" s="610"/>
      <c r="DS10" s="610"/>
      <c r="DT10" s="610"/>
      <c r="DU10" s="610"/>
      <c r="DV10" s="610"/>
      <c r="DW10" s="610"/>
      <c r="DX10" s="610"/>
      <c r="DY10" s="610"/>
      <c r="DZ10" s="610"/>
      <c r="EA10" s="610"/>
      <c r="EB10" s="610"/>
      <c r="EC10" s="646"/>
    </row>
    <row r="11" spans="2:143" ht="11.25" customHeight="1">
      <c r="B11" s="606" t="s">
        <v>244</v>
      </c>
      <c r="C11" s="607"/>
      <c r="D11" s="607"/>
      <c r="E11" s="607"/>
      <c r="F11" s="607"/>
      <c r="G11" s="607"/>
      <c r="H11" s="607"/>
      <c r="I11" s="607"/>
      <c r="J11" s="607"/>
      <c r="K11" s="607"/>
      <c r="L11" s="607"/>
      <c r="M11" s="607"/>
      <c r="N11" s="607"/>
      <c r="O11" s="607"/>
      <c r="P11" s="607"/>
      <c r="Q11" s="608"/>
      <c r="R11" s="609" t="s">
        <v>122</v>
      </c>
      <c r="S11" s="610"/>
      <c r="T11" s="610"/>
      <c r="U11" s="610"/>
      <c r="V11" s="610"/>
      <c r="W11" s="610"/>
      <c r="X11" s="610"/>
      <c r="Y11" s="611"/>
      <c r="Z11" s="665" t="s">
        <v>122</v>
      </c>
      <c r="AA11" s="665"/>
      <c r="AB11" s="665"/>
      <c r="AC11" s="665"/>
      <c r="AD11" s="666" t="s">
        <v>122</v>
      </c>
      <c r="AE11" s="666"/>
      <c r="AF11" s="666"/>
      <c r="AG11" s="666"/>
      <c r="AH11" s="666"/>
      <c r="AI11" s="666"/>
      <c r="AJ11" s="666"/>
      <c r="AK11" s="666"/>
      <c r="AL11" s="612" t="s">
        <v>122</v>
      </c>
      <c r="AM11" s="613"/>
      <c r="AN11" s="613"/>
      <c r="AO11" s="667"/>
      <c r="AP11" s="606" t="s">
        <v>245</v>
      </c>
      <c r="AQ11" s="607"/>
      <c r="AR11" s="607"/>
      <c r="AS11" s="607"/>
      <c r="AT11" s="607"/>
      <c r="AU11" s="607"/>
      <c r="AV11" s="607"/>
      <c r="AW11" s="607"/>
      <c r="AX11" s="607"/>
      <c r="AY11" s="607"/>
      <c r="AZ11" s="607"/>
      <c r="BA11" s="607"/>
      <c r="BB11" s="607"/>
      <c r="BC11" s="607"/>
      <c r="BD11" s="607"/>
      <c r="BE11" s="607"/>
      <c r="BF11" s="608"/>
      <c r="BG11" s="609">
        <v>31162</v>
      </c>
      <c r="BH11" s="610"/>
      <c r="BI11" s="610"/>
      <c r="BJ11" s="610"/>
      <c r="BK11" s="610"/>
      <c r="BL11" s="610"/>
      <c r="BM11" s="610"/>
      <c r="BN11" s="611"/>
      <c r="BO11" s="665">
        <v>3.3</v>
      </c>
      <c r="BP11" s="665"/>
      <c r="BQ11" s="665"/>
      <c r="BR11" s="665"/>
      <c r="BS11" s="597" t="s">
        <v>122</v>
      </c>
      <c r="BT11" s="610"/>
      <c r="BU11" s="610"/>
      <c r="BV11" s="610"/>
      <c r="BW11" s="610"/>
      <c r="BX11" s="610"/>
      <c r="BY11" s="610"/>
      <c r="BZ11" s="610"/>
      <c r="CA11" s="610"/>
      <c r="CB11" s="646"/>
      <c r="CD11" s="647" t="s">
        <v>246</v>
      </c>
      <c r="CE11" s="644"/>
      <c r="CF11" s="644"/>
      <c r="CG11" s="644"/>
      <c r="CH11" s="644"/>
      <c r="CI11" s="644"/>
      <c r="CJ11" s="644"/>
      <c r="CK11" s="644"/>
      <c r="CL11" s="644"/>
      <c r="CM11" s="644"/>
      <c r="CN11" s="644"/>
      <c r="CO11" s="644"/>
      <c r="CP11" s="644"/>
      <c r="CQ11" s="645"/>
      <c r="CR11" s="609">
        <v>512111</v>
      </c>
      <c r="CS11" s="610"/>
      <c r="CT11" s="610"/>
      <c r="CU11" s="610"/>
      <c r="CV11" s="610"/>
      <c r="CW11" s="610"/>
      <c r="CX11" s="610"/>
      <c r="CY11" s="611"/>
      <c r="CZ11" s="665">
        <v>5.3</v>
      </c>
      <c r="DA11" s="665"/>
      <c r="DB11" s="665"/>
      <c r="DC11" s="665"/>
      <c r="DD11" s="597">
        <v>182906</v>
      </c>
      <c r="DE11" s="610"/>
      <c r="DF11" s="610"/>
      <c r="DG11" s="610"/>
      <c r="DH11" s="610"/>
      <c r="DI11" s="610"/>
      <c r="DJ11" s="610"/>
      <c r="DK11" s="610"/>
      <c r="DL11" s="610"/>
      <c r="DM11" s="610"/>
      <c r="DN11" s="610"/>
      <c r="DO11" s="610"/>
      <c r="DP11" s="611"/>
      <c r="DQ11" s="597">
        <v>118207</v>
      </c>
      <c r="DR11" s="610"/>
      <c r="DS11" s="610"/>
      <c r="DT11" s="610"/>
      <c r="DU11" s="610"/>
      <c r="DV11" s="610"/>
      <c r="DW11" s="610"/>
      <c r="DX11" s="610"/>
      <c r="DY11" s="610"/>
      <c r="DZ11" s="610"/>
      <c r="EA11" s="610"/>
      <c r="EB11" s="610"/>
      <c r="EC11" s="646"/>
    </row>
    <row r="12" spans="2:143" ht="11.25" customHeight="1">
      <c r="B12" s="606" t="s">
        <v>247</v>
      </c>
      <c r="C12" s="607"/>
      <c r="D12" s="607"/>
      <c r="E12" s="607"/>
      <c r="F12" s="607"/>
      <c r="G12" s="607"/>
      <c r="H12" s="607"/>
      <c r="I12" s="607"/>
      <c r="J12" s="607"/>
      <c r="K12" s="607"/>
      <c r="L12" s="607"/>
      <c r="M12" s="607"/>
      <c r="N12" s="607"/>
      <c r="O12" s="607"/>
      <c r="P12" s="607"/>
      <c r="Q12" s="608"/>
      <c r="R12" s="609">
        <v>169443</v>
      </c>
      <c r="S12" s="610"/>
      <c r="T12" s="610"/>
      <c r="U12" s="610"/>
      <c r="V12" s="610"/>
      <c r="W12" s="610"/>
      <c r="X12" s="610"/>
      <c r="Y12" s="611"/>
      <c r="Z12" s="665">
        <v>1.7</v>
      </c>
      <c r="AA12" s="665"/>
      <c r="AB12" s="665"/>
      <c r="AC12" s="665"/>
      <c r="AD12" s="666">
        <v>169443</v>
      </c>
      <c r="AE12" s="666"/>
      <c r="AF12" s="666"/>
      <c r="AG12" s="666"/>
      <c r="AH12" s="666"/>
      <c r="AI12" s="666"/>
      <c r="AJ12" s="666"/>
      <c r="AK12" s="666"/>
      <c r="AL12" s="612">
        <v>5.3</v>
      </c>
      <c r="AM12" s="613"/>
      <c r="AN12" s="613"/>
      <c r="AO12" s="667"/>
      <c r="AP12" s="606" t="s">
        <v>248</v>
      </c>
      <c r="AQ12" s="607"/>
      <c r="AR12" s="607"/>
      <c r="AS12" s="607"/>
      <c r="AT12" s="607"/>
      <c r="AU12" s="607"/>
      <c r="AV12" s="607"/>
      <c r="AW12" s="607"/>
      <c r="AX12" s="607"/>
      <c r="AY12" s="607"/>
      <c r="AZ12" s="607"/>
      <c r="BA12" s="607"/>
      <c r="BB12" s="607"/>
      <c r="BC12" s="607"/>
      <c r="BD12" s="607"/>
      <c r="BE12" s="607"/>
      <c r="BF12" s="608"/>
      <c r="BG12" s="609">
        <v>387684</v>
      </c>
      <c r="BH12" s="610"/>
      <c r="BI12" s="610"/>
      <c r="BJ12" s="610"/>
      <c r="BK12" s="610"/>
      <c r="BL12" s="610"/>
      <c r="BM12" s="610"/>
      <c r="BN12" s="611"/>
      <c r="BO12" s="665">
        <v>40.6</v>
      </c>
      <c r="BP12" s="665"/>
      <c r="BQ12" s="665"/>
      <c r="BR12" s="665"/>
      <c r="BS12" s="597" t="s">
        <v>122</v>
      </c>
      <c r="BT12" s="610"/>
      <c r="BU12" s="610"/>
      <c r="BV12" s="610"/>
      <c r="BW12" s="610"/>
      <c r="BX12" s="610"/>
      <c r="BY12" s="610"/>
      <c r="BZ12" s="610"/>
      <c r="CA12" s="610"/>
      <c r="CB12" s="646"/>
      <c r="CD12" s="647" t="s">
        <v>249</v>
      </c>
      <c r="CE12" s="644"/>
      <c r="CF12" s="644"/>
      <c r="CG12" s="644"/>
      <c r="CH12" s="644"/>
      <c r="CI12" s="644"/>
      <c r="CJ12" s="644"/>
      <c r="CK12" s="644"/>
      <c r="CL12" s="644"/>
      <c r="CM12" s="644"/>
      <c r="CN12" s="644"/>
      <c r="CO12" s="644"/>
      <c r="CP12" s="644"/>
      <c r="CQ12" s="645"/>
      <c r="CR12" s="609">
        <v>592001</v>
      </c>
      <c r="CS12" s="610"/>
      <c r="CT12" s="610"/>
      <c r="CU12" s="610"/>
      <c r="CV12" s="610"/>
      <c r="CW12" s="610"/>
      <c r="CX12" s="610"/>
      <c r="CY12" s="611"/>
      <c r="CZ12" s="665">
        <v>6.1</v>
      </c>
      <c r="DA12" s="665"/>
      <c r="DB12" s="665"/>
      <c r="DC12" s="665"/>
      <c r="DD12" s="597">
        <v>132136</v>
      </c>
      <c r="DE12" s="610"/>
      <c r="DF12" s="610"/>
      <c r="DG12" s="610"/>
      <c r="DH12" s="610"/>
      <c r="DI12" s="610"/>
      <c r="DJ12" s="610"/>
      <c r="DK12" s="610"/>
      <c r="DL12" s="610"/>
      <c r="DM12" s="610"/>
      <c r="DN12" s="610"/>
      <c r="DO12" s="610"/>
      <c r="DP12" s="611"/>
      <c r="DQ12" s="597">
        <v>162829</v>
      </c>
      <c r="DR12" s="610"/>
      <c r="DS12" s="610"/>
      <c r="DT12" s="610"/>
      <c r="DU12" s="610"/>
      <c r="DV12" s="610"/>
      <c r="DW12" s="610"/>
      <c r="DX12" s="610"/>
      <c r="DY12" s="610"/>
      <c r="DZ12" s="610"/>
      <c r="EA12" s="610"/>
      <c r="EB12" s="610"/>
      <c r="EC12" s="646"/>
    </row>
    <row r="13" spans="2:143" ht="11.25" customHeight="1">
      <c r="B13" s="606" t="s">
        <v>250</v>
      </c>
      <c r="C13" s="607"/>
      <c r="D13" s="607"/>
      <c r="E13" s="607"/>
      <c r="F13" s="607"/>
      <c r="G13" s="607"/>
      <c r="H13" s="607"/>
      <c r="I13" s="607"/>
      <c r="J13" s="607"/>
      <c r="K13" s="607"/>
      <c r="L13" s="607"/>
      <c r="M13" s="607"/>
      <c r="N13" s="607"/>
      <c r="O13" s="607"/>
      <c r="P13" s="607"/>
      <c r="Q13" s="608"/>
      <c r="R13" s="609">
        <v>753</v>
      </c>
      <c r="S13" s="610"/>
      <c r="T13" s="610"/>
      <c r="U13" s="610"/>
      <c r="V13" s="610"/>
      <c r="W13" s="610"/>
      <c r="X13" s="610"/>
      <c r="Y13" s="611"/>
      <c r="Z13" s="665">
        <v>0</v>
      </c>
      <c r="AA13" s="665"/>
      <c r="AB13" s="665"/>
      <c r="AC13" s="665"/>
      <c r="AD13" s="666">
        <v>753</v>
      </c>
      <c r="AE13" s="666"/>
      <c r="AF13" s="666"/>
      <c r="AG13" s="666"/>
      <c r="AH13" s="666"/>
      <c r="AI13" s="666"/>
      <c r="AJ13" s="666"/>
      <c r="AK13" s="666"/>
      <c r="AL13" s="612">
        <v>0</v>
      </c>
      <c r="AM13" s="613"/>
      <c r="AN13" s="613"/>
      <c r="AO13" s="667"/>
      <c r="AP13" s="606" t="s">
        <v>251</v>
      </c>
      <c r="AQ13" s="607"/>
      <c r="AR13" s="607"/>
      <c r="AS13" s="607"/>
      <c r="AT13" s="607"/>
      <c r="AU13" s="607"/>
      <c r="AV13" s="607"/>
      <c r="AW13" s="607"/>
      <c r="AX13" s="607"/>
      <c r="AY13" s="607"/>
      <c r="AZ13" s="607"/>
      <c r="BA13" s="607"/>
      <c r="BB13" s="607"/>
      <c r="BC13" s="607"/>
      <c r="BD13" s="607"/>
      <c r="BE13" s="607"/>
      <c r="BF13" s="608"/>
      <c r="BG13" s="609">
        <v>319022</v>
      </c>
      <c r="BH13" s="610"/>
      <c r="BI13" s="610"/>
      <c r="BJ13" s="610"/>
      <c r="BK13" s="610"/>
      <c r="BL13" s="610"/>
      <c r="BM13" s="610"/>
      <c r="BN13" s="611"/>
      <c r="BO13" s="665">
        <v>33.4</v>
      </c>
      <c r="BP13" s="665"/>
      <c r="BQ13" s="665"/>
      <c r="BR13" s="665"/>
      <c r="BS13" s="597" t="s">
        <v>122</v>
      </c>
      <c r="BT13" s="610"/>
      <c r="BU13" s="610"/>
      <c r="BV13" s="610"/>
      <c r="BW13" s="610"/>
      <c r="BX13" s="610"/>
      <c r="BY13" s="610"/>
      <c r="BZ13" s="610"/>
      <c r="CA13" s="610"/>
      <c r="CB13" s="646"/>
      <c r="CD13" s="647" t="s">
        <v>252</v>
      </c>
      <c r="CE13" s="644"/>
      <c r="CF13" s="644"/>
      <c r="CG13" s="644"/>
      <c r="CH13" s="644"/>
      <c r="CI13" s="644"/>
      <c r="CJ13" s="644"/>
      <c r="CK13" s="644"/>
      <c r="CL13" s="644"/>
      <c r="CM13" s="644"/>
      <c r="CN13" s="644"/>
      <c r="CO13" s="644"/>
      <c r="CP13" s="644"/>
      <c r="CQ13" s="645"/>
      <c r="CR13" s="609">
        <v>1154803</v>
      </c>
      <c r="CS13" s="610"/>
      <c r="CT13" s="610"/>
      <c r="CU13" s="610"/>
      <c r="CV13" s="610"/>
      <c r="CW13" s="610"/>
      <c r="CX13" s="610"/>
      <c r="CY13" s="611"/>
      <c r="CZ13" s="665">
        <v>12</v>
      </c>
      <c r="DA13" s="665"/>
      <c r="DB13" s="665"/>
      <c r="DC13" s="665"/>
      <c r="DD13" s="597">
        <v>1041499</v>
      </c>
      <c r="DE13" s="610"/>
      <c r="DF13" s="610"/>
      <c r="DG13" s="610"/>
      <c r="DH13" s="610"/>
      <c r="DI13" s="610"/>
      <c r="DJ13" s="610"/>
      <c r="DK13" s="610"/>
      <c r="DL13" s="610"/>
      <c r="DM13" s="610"/>
      <c r="DN13" s="610"/>
      <c r="DO13" s="610"/>
      <c r="DP13" s="611"/>
      <c r="DQ13" s="597">
        <v>190541</v>
      </c>
      <c r="DR13" s="610"/>
      <c r="DS13" s="610"/>
      <c r="DT13" s="610"/>
      <c r="DU13" s="610"/>
      <c r="DV13" s="610"/>
      <c r="DW13" s="610"/>
      <c r="DX13" s="610"/>
      <c r="DY13" s="610"/>
      <c r="DZ13" s="610"/>
      <c r="EA13" s="610"/>
      <c r="EB13" s="610"/>
      <c r="EC13" s="646"/>
    </row>
    <row r="14" spans="2:143" ht="11.25" customHeight="1">
      <c r="B14" s="606" t="s">
        <v>253</v>
      </c>
      <c r="C14" s="607"/>
      <c r="D14" s="607"/>
      <c r="E14" s="607"/>
      <c r="F14" s="607"/>
      <c r="G14" s="607"/>
      <c r="H14" s="607"/>
      <c r="I14" s="607"/>
      <c r="J14" s="607"/>
      <c r="K14" s="607"/>
      <c r="L14" s="607"/>
      <c r="M14" s="607"/>
      <c r="N14" s="607"/>
      <c r="O14" s="607"/>
      <c r="P14" s="607"/>
      <c r="Q14" s="608"/>
      <c r="R14" s="609" t="s">
        <v>231</v>
      </c>
      <c r="S14" s="610"/>
      <c r="T14" s="610"/>
      <c r="U14" s="610"/>
      <c r="V14" s="610"/>
      <c r="W14" s="610"/>
      <c r="X14" s="610"/>
      <c r="Y14" s="611"/>
      <c r="Z14" s="665" t="s">
        <v>122</v>
      </c>
      <c r="AA14" s="665"/>
      <c r="AB14" s="665"/>
      <c r="AC14" s="665"/>
      <c r="AD14" s="666" t="s">
        <v>122</v>
      </c>
      <c r="AE14" s="666"/>
      <c r="AF14" s="666"/>
      <c r="AG14" s="666"/>
      <c r="AH14" s="666"/>
      <c r="AI14" s="666"/>
      <c r="AJ14" s="666"/>
      <c r="AK14" s="666"/>
      <c r="AL14" s="612" t="s">
        <v>122</v>
      </c>
      <c r="AM14" s="613"/>
      <c r="AN14" s="613"/>
      <c r="AO14" s="667"/>
      <c r="AP14" s="606" t="s">
        <v>254</v>
      </c>
      <c r="AQ14" s="607"/>
      <c r="AR14" s="607"/>
      <c r="AS14" s="607"/>
      <c r="AT14" s="607"/>
      <c r="AU14" s="607"/>
      <c r="AV14" s="607"/>
      <c r="AW14" s="607"/>
      <c r="AX14" s="607"/>
      <c r="AY14" s="607"/>
      <c r="AZ14" s="607"/>
      <c r="BA14" s="607"/>
      <c r="BB14" s="607"/>
      <c r="BC14" s="607"/>
      <c r="BD14" s="607"/>
      <c r="BE14" s="607"/>
      <c r="BF14" s="608"/>
      <c r="BG14" s="609">
        <v>44475</v>
      </c>
      <c r="BH14" s="610"/>
      <c r="BI14" s="610"/>
      <c r="BJ14" s="610"/>
      <c r="BK14" s="610"/>
      <c r="BL14" s="610"/>
      <c r="BM14" s="610"/>
      <c r="BN14" s="611"/>
      <c r="BO14" s="665">
        <v>4.7</v>
      </c>
      <c r="BP14" s="665"/>
      <c r="BQ14" s="665"/>
      <c r="BR14" s="665"/>
      <c r="BS14" s="597" t="s">
        <v>122</v>
      </c>
      <c r="BT14" s="610"/>
      <c r="BU14" s="610"/>
      <c r="BV14" s="610"/>
      <c r="BW14" s="610"/>
      <c r="BX14" s="610"/>
      <c r="BY14" s="610"/>
      <c r="BZ14" s="610"/>
      <c r="CA14" s="610"/>
      <c r="CB14" s="646"/>
      <c r="CD14" s="647" t="s">
        <v>255</v>
      </c>
      <c r="CE14" s="644"/>
      <c r="CF14" s="644"/>
      <c r="CG14" s="644"/>
      <c r="CH14" s="644"/>
      <c r="CI14" s="644"/>
      <c r="CJ14" s="644"/>
      <c r="CK14" s="644"/>
      <c r="CL14" s="644"/>
      <c r="CM14" s="644"/>
      <c r="CN14" s="644"/>
      <c r="CO14" s="644"/>
      <c r="CP14" s="644"/>
      <c r="CQ14" s="645"/>
      <c r="CR14" s="609">
        <v>270294</v>
      </c>
      <c r="CS14" s="610"/>
      <c r="CT14" s="610"/>
      <c r="CU14" s="610"/>
      <c r="CV14" s="610"/>
      <c r="CW14" s="610"/>
      <c r="CX14" s="610"/>
      <c r="CY14" s="611"/>
      <c r="CZ14" s="665">
        <v>2.8</v>
      </c>
      <c r="DA14" s="665"/>
      <c r="DB14" s="665"/>
      <c r="DC14" s="665"/>
      <c r="DD14" s="597">
        <v>45713</v>
      </c>
      <c r="DE14" s="610"/>
      <c r="DF14" s="610"/>
      <c r="DG14" s="610"/>
      <c r="DH14" s="610"/>
      <c r="DI14" s="610"/>
      <c r="DJ14" s="610"/>
      <c r="DK14" s="610"/>
      <c r="DL14" s="610"/>
      <c r="DM14" s="610"/>
      <c r="DN14" s="610"/>
      <c r="DO14" s="610"/>
      <c r="DP14" s="611"/>
      <c r="DQ14" s="597">
        <v>112210</v>
      </c>
      <c r="DR14" s="610"/>
      <c r="DS14" s="610"/>
      <c r="DT14" s="610"/>
      <c r="DU14" s="610"/>
      <c r="DV14" s="610"/>
      <c r="DW14" s="610"/>
      <c r="DX14" s="610"/>
      <c r="DY14" s="610"/>
      <c r="DZ14" s="610"/>
      <c r="EA14" s="610"/>
      <c r="EB14" s="610"/>
      <c r="EC14" s="646"/>
    </row>
    <row r="15" spans="2:143" ht="11.25" customHeight="1">
      <c r="B15" s="606" t="s">
        <v>256</v>
      </c>
      <c r="C15" s="607"/>
      <c r="D15" s="607"/>
      <c r="E15" s="607"/>
      <c r="F15" s="607"/>
      <c r="G15" s="607"/>
      <c r="H15" s="607"/>
      <c r="I15" s="607"/>
      <c r="J15" s="607"/>
      <c r="K15" s="607"/>
      <c r="L15" s="607"/>
      <c r="M15" s="607"/>
      <c r="N15" s="607"/>
      <c r="O15" s="607"/>
      <c r="P15" s="607"/>
      <c r="Q15" s="608"/>
      <c r="R15" s="609">
        <v>33267</v>
      </c>
      <c r="S15" s="610"/>
      <c r="T15" s="610"/>
      <c r="U15" s="610"/>
      <c r="V15" s="610"/>
      <c r="W15" s="610"/>
      <c r="X15" s="610"/>
      <c r="Y15" s="611"/>
      <c r="Z15" s="665">
        <v>0.3</v>
      </c>
      <c r="AA15" s="665"/>
      <c r="AB15" s="665"/>
      <c r="AC15" s="665"/>
      <c r="AD15" s="666">
        <v>33267</v>
      </c>
      <c r="AE15" s="666"/>
      <c r="AF15" s="666"/>
      <c r="AG15" s="666"/>
      <c r="AH15" s="666"/>
      <c r="AI15" s="666"/>
      <c r="AJ15" s="666"/>
      <c r="AK15" s="666"/>
      <c r="AL15" s="612">
        <v>1</v>
      </c>
      <c r="AM15" s="613"/>
      <c r="AN15" s="613"/>
      <c r="AO15" s="667"/>
      <c r="AP15" s="606" t="s">
        <v>257</v>
      </c>
      <c r="AQ15" s="607"/>
      <c r="AR15" s="607"/>
      <c r="AS15" s="607"/>
      <c r="AT15" s="607"/>
      <c r="AU15" s="607"/>
      <c r="AV15" s="607"/>
      <c r="AW15" s="607"/>
      <c r="AX15" s="607"/>
      <c r="AY15" s="607"/>
      <c r="AZ15" s="607"/>
      <c r="BA15" s="607"/>
      <c r="BB15" s="607"/>
      <c r="BC15" s="607"/>
      <c r="BD15" s="607"/>
      <c r="BE15" s="607"/>
      <c r="BF15" s="608"/>
      <c r="BG15" s="609">
        <v>69048</v>
      </c>
      <c r="BH15" s="610"/>
      <c r="BI15" s="610"/>
      <c r="BJ15" s="610"/>
      <c r="BK15" s="610"/>
      <c r="BL15" s="610"/>
      <c r="BM15" s="610"/>
      <c r="BN15" s="611"/>
      <c r="BO15" s="665">
        <v>7.2</v>
      </c>
      <c r="BP15" s="665"/>
      <c r="BQ15" s="665"/>
      <c r="BR15" s="665"/>
      <c r="BS15" s="597" t="s">
        <v>122</v>
      </c>
      <c r="BT15" s="610"/>
      <c r="BU15" s="610"/>
      <c r="BV15" s="610"/>
      <c r="BW15" s="610"/>
      <c r="BX15" s="610"/>
      <c r="BY15" s="610"/>
      <c r="BZ15" s="610"/>
      <c r="CA15" s="610"/>
      <c r="CB15" s="646"/>
      <c r="CD15" s="647" t="s">
        <v>258</v>
      </c>
      <c r="CE15" s="644"/>
      <c r="CF15" s="644"/>
      <c r="CG15" s="644"/>
      <c r="CH15" s="644"/>
      <c r="CI15" s="644"/>
      <c r="CJ15" s="644"/>
      <c r="CK15" s="644"/>
      <c r="CL15" s="644"/>
      <c r="CM15" s="644"/>
      <c r="CN15" s="644"/>
      <c r="CO15" s="644"/>
      <c r="CP15" s="644"/>
      <c r="CQ15" s="645"/>
      <c r="CR15" s="609">
        <v>763725</v>
      </c>
      <c r="CS15" s="610"/>
      <c r="CT15" s="610"/>
      <c r="CU15" s="610"/>
      <c r="CV15" s="610"/>
      <c r="CW15" s="610"/>
      <c r="CX15" s="610"/>
      <c r="CY15" s="611"/>
      <c r="CZ15" s="665">
        <v>7.9</v>
      </c>
      <c r="DA15" s="665"/>
      <c r="DB15" s="665"/>
      <c r="DC15" s="665"/>
      <c r="DD15" s="597">
        <v>282137</v>
      </c>
      <c r="DE15" s="610"/>
      <c r="DF15" s="610"/>
      <c r="DG15" s="610"/>
      <c r="DH15" s="610"/>
      <c r="DI15" s="610"/>
      <c r="DJ15" s="610"/>
      <c r="DK15" s="610"/>
      <c r="DL15" s="610"/>
      <c r="DM15" s="610"/>
      <c r="DN15" s="610"/>
      <c r="DO15" s="610"/>
      <c r="DP15" s="611"/>
      <c r="DQ15" s="597">
        <v>279785</v>
      </c>
      <c r="DR15" s="610"/>
      <c r="DS15" s="610"/>
      <c r="DT15" s="610"/>
      <c r="DU15" s="610"/>
      <c r="DV15" s="610"/>
      <c r="DW15" s="610"/>
      <c r="DX15" s="610"/>
      <c r="DY15" s="610"/>
      <c r="DZ15" s="610"/>
      <c r="EA15" s="610"/>
      <c r="EB15" s="610"/>
      <c r="EC15" s="646"/>
    </row>
    <row r="16" spans="2:143" ht="11.25" customHeight="1">
      <c r="B16" s="606" t="s">
        <v>259</v>
      </c>
      <c r="C16" s="607"/>
      <c r="D16" s="607"/>
      <c r="E16" s="607"/>
      <c r="F16" s="607"/>
      <c r="G16" s="607"/>
      <c r="H16" s="607"/>
      <c r="I16" s="607"/>
      <c r="J16" s="607"/>
      <c r="K16" s="607"/>
      <c r="L16" s="607"/>
      <c r="M16" s="607"/>
      <c r="N16" s="607"/>
      <c r="O16" s="607"/>
      <c r="P16" s="607"/>
      <c r="Q16" s="608"/>
      <c r="R16" s="609" t="s">
        <v>231</v>
      </c>
      <c r="S16" s="610"/>
      <c r="T16" s="610"/>
      <c r="U16" s="610"/>
      <c r="V16" s="610"/>
      <c r="W16" s="610"/>
      <c r="X16" s="610"/>
      <c r="Y16" s="611"/>
      <c r="Z16" s="665" t="s">
        <v>122</v>
      </c>
      <c r="AA16" s="665"/>
      <c r="AB16" s="665"/>
      <c r="AC16" s="665"/>
      <c r="AD16" s="666" t="s">
        <v>122</v>
      </c>
      <c r="AE16" s="666"/>
      <c r="AF16" s="666"/>
      <c r="AG16" s="666"/>
      <c r="AH16" s="666"/>
      <c r="AI16" s="666"/>
      <c r="AJ16" s="666"/>
      <c r="AK16" s="666"/>
      <c r="AL16" s="612" t="s">
        <v>122</v>
      </c>
      <c r="AM16" s="613"/>
      <c r="AN16" s="613"/>
      <c r="AO16" s="667"/>
      <c r="AP16" s="606" t="s">
        <v>260</v>
      </c>
      <c r="AQ16" s="607"/>
      <c r="AR16" s="607"/>
      <c r="AS16" s="607"/>
      <c r="AT16" s="607"/>
      <c r="AU16" s="607"/>
      <c r="AV16" s="607"/>
      <c r="AW16" s="607"/>
      <c r="AX16" s="607"/>
      <c r="AY16" s="607"/>
      <c r="AZ16" s="607"/>
      <c r="BA16" s="607"/>
      <c r="BB16" s="607"/>
      <c r="BC16" s="607"/>
      <c r="BD16" s="607"/>
      <c r="BE16" s="607"/>
      <c r="BF16" s="608"/>
      <c r="BG16" s="609" t="s">
        <v>122</v>
      </c>
      <c r="BH16" s="610"/>
      <c r="BI16" s="610"/>
      <c r="BJ16" s="610"/>
      <c r="BK16" s="610"/>
      <c r="BL16" s="610"/>
      <c r="BM16" s="610"/>
      <c r="BN16" s="611"/>
      <c r="BO16" s="665" t="s">
        <v>122</v>
      </c>
      <c r="BP16" s="665"/>
      <c r="BQ16" s="665"/>
      <c r="BR16" s="665"/>
      <c r="BS16" s="597" t="s">
        <v>122</v>
      </c>
      <c r="BT16" s="610"/>
      <c r="BU16" s="610"/>
      <c r="BV16" s="610"/>
      <c r="BW16" s="610"/>
      <c r="BX16" s="610"/>
      <c r="BY16" s="610"/>
      <c r="BZ16" s="610"/>
      <c r="CA16" s="610"/>
      <c r="CB16" s="646"/>
      <c r="CD16" s="647" t="s">
        <v>261</v>
      </c>
      <c r="CE16" s="644"/>
      <c r="CF16" s="644"/>
      <c r="CG16" s="644"/>
      <c r="CH16" s="644"/>
      <c r="CI16" s="644"/>
      <c r="CJ16" s="644"/>
      <c r="CK16" s="644"/>
      <c r="CL16" s="644"/>
      <c r="CM16" s="644"/>
      <c r="CN16" s="644"/>
      <c r="CO16" s="644"/>
      <c r="CP16" s="644"/>
      <c r="CQ16" s="645"/>
      <c r="CR16" s="609">
        <v>59532</v>
      </c>
      <c r="CS16" s="610"/>
      <c r="CT16" s="610"/>
      <c r="CU16" s="610"/>
      <c r="CV16" s="610"/>
      <c r="CW16" s="610"/>
      <c r="CX16" s="610"/>
      <c r="CY16" s="611"/>
      <c r="CZ16" s="665">
        <v>0.6</v>
      </c>
      <c r="DA16" s="665"/>
      <c r="DB16" s="665"/>
      <c r="DC16" s="665"/>
      <c r="DD16" s="597" t="s">
        <v>122</v>
      </c>
      <c r="DE16" s="610"/>
      <c r="DF16" s="610"/>
      <c r="DG16" s="610"/>
      <c r="DH16" s="610"/>
      <c r="DI16" s="610"/>
      <c r="DJ16" s="610"/>
      <c r="DK16" s="610"/>
      <c r="DL16" s="610"/>
      <c r="DM16" s="610"/>
      <c r="DN16" s="610"/>
      <c r="DO16" s="610"/>
      <c r="DP16" s="611"/>
      <c r="DQ16" s="597">
        <v>14271</v>
      </c>
      <c r="DR16" s="610"/>
      <c r="DS16" s="610"/>
      <c r="DT16" s="610"/>
      <c r="DU16" s="610"/>
      <c r="DV16" s="610"/>
      <c r="DW16" s="610"/>
      <c r="DX16" s="610"/>
      <c r="DY16" s="610"/>
      <c r="DZ16" s="610"/>
      <c r="EA16" s="610"/>
      <c r="EB16" s="610"/>
      <c r="EC16" s="646"/>
    </row>
    <row r="17" spans="2:133" ht="11.25" customHeight="1">
      <c r="B17" s="606" t="s">
        <v>262</v>
      </c>
      <c r="C17" s="607"/>
      <c r="D17" s="607"/>
      <c r="E17" s="607"/>
      <c r="F17" s="607"/>
      <c r="G17" s="607"/>
      <c r="H17" s="607"/>
      <c r="I17" s="607"/>
      <c r="J17" s="607"/>
      <c r="K17" s="607"/>
      <c r="L17" s="607"/>
      <c r="M17" s="607"/>
      <c r="N17" s="607"/>
      <c r="O17" s="607"/>
      <c r="P17" s="607"/>
      <c r="Q17" s="608"/>
      <c r="R17" s="609">
        <v>1590</v>
      </c>
      <c r="S17" s="610"/>
      <c r="T17" s="610"/>
      <c r="U17" s="610"/>
      <c r="V17" s="610"/>
      <c r="W17" s="610"/>
      <c r="X17" s="610"/>
      <c r="Y17" s="611"/>
      <c r="Z17" s="665">
        <v>0</v>
      </c>
      <c r="AA17" s="665"/>
      <c r="AB17" s="665"/>
      <c r="AC17" s="665"/>
      <c r="AD17" s="666">
        <v>1590</v>
      </c>
      <c r="AE17" s="666"/>
      <c r="AF17" s="666"/>
      <c r="AG17" s="666"/>
      <c r="AH17" s="666"/>
      <c r="AI17" s="666"/>
      <c r="AJ17" s="666"/>
      <c r="AK17" s="666"/>
      <c r="AL17" s="612">
        <v>0.1</v>
      </c>
      <c r="AM17" s="613"/>
      <c r="AN17" s="613"/>
      <c r="AO17" s="667"/>
      <c r="AP17" s="606" t="s">
        <v>263</v>
      </c>
      <c r="AQ17" s="607"/>
      <c r="AR17" s="607"/>
      <c r="AS17" s="607"/>
      <c r="AT17" s="607"/>
      <c r="AU17" s="607"/>
      <c r="AV17" s="607"/>
      <c r="AW17" s="607"/>
      <c r="AX17" s="607"/>
      <c r="AY17" s="607"/>
      <c r="AZ17" s="607"/>
      <c r="BA17" s="607"/>
      <c r="BB17" s="607"/>
      <c r="BC17" s="607"/>
      <c r="BD17" s="607"/>
      <c r="BE17" s="607"/>
      <c r="BF17" s="608"/>
      <c r="BG17" s="609" t="s">
        <v>122</v>
      </c>
      <c r="BH17" s="610"/>
      <c r="BI17" s="610"/>
      <c r="BJ17" s="610"/>
      <c r="BK17" s="610"/>
      <c r="BL17" s="610"/>
      <c r="BM17" s="610"/>
      <c r="BN17" s="611"/>
      <c r="BO17" s="665" t="s">
        <v>122</v>
      </c>
      <c r="BP17" s="665"/>
      <c r="BQ17" s="665"/>
      <c r="BR17" s="665"/>
      <c r="BS17" s="597" t="s">
        <v>122</v>
      </c>
      <c r="BT17" s="610"/>
      <c r="BU17" s="610"/>
      <c r="BV17" s="610"/>
      <c r="BW17" s="610"/>
      <c r="BX17" s="610"/>
      <c r="BY17" s="610"/>
      <c r="BZ17" s="610"/>
      <c r="CA17" s="610"/>
      <c r="CB17" s="646"/>
      <c r="CD17" s="647" t="s">
        <v>264</v>
      </c>
      <c r="CE17" s="644"/>
      <c r="CF17" s="644"/>
      <c r="CG17" s="644"/>
      <c r="CH17" s="644"/>
      <c r="CI17" s="644"/>
      <c r="CJ17" s="644"/>
      <c r="CK17" s="644"/>
      <c r="CL17" s="644"/>
      <c r="CM17" s="644"/>
      <c r="CN17" s="644"/>
      <c r="CO17" s="644"/>
      <c r="CP17" s="644"/>
      <c r="CQ17" s="645"/>
      <c r="CR17" s="609">
        <v>776470</v>
      </c>
      <c r="CS17" s="610"/>
      <c r="CT17" s="610"/>
      <c r="CU17" s="610"/>
      <c r="CV17" s="610"/>
      <c r="CW17" s="610"/>
      <c r="CX17" s="610"/>
      <c r="CY17" s="611"/>
      <c r="CZ17" s="665">
        <v>8</v>
      </c>
      <c r="DA17" s="665"/>
      <c r="DB17" s="665"/>
      <c r="DC17" s="665"/>
      <c r="DD17" s="597" t="s">
        <v>231</v>
      </c>
      <c r="DE17" s="610"/>
      <c r="DF17" s="610"/>
      <c r="DG17" s="610"/>
      <c r="DH17" s="610"/>
      <c r="DI17" s="610"/>
      <c r="DJ17" s="610"/>
      <c r="DK17" s="610"/>
      <c r="DL17" s="610"/>
      <c r="DM17" s="610"/>
      <c r="DN17" s="610"/>
      <c r="DO17" s="610"/>
      <c r="DP17" s="611"/>
      <c r="DQ17" s="597">
        <v>728897</v>
      </c>
      <c r="DR17" s="610"/>
      <c r="DS17" s="610"/>
      <c r="DT17" s="610"/>
      <c r="DU17" s="610"/>
      <c r="DV17" s="610"/>
      <c r="DW17" s="610"/>
      <c r="DX17" s="610"/>
      <c r="DY17" s="610"/>
      <c r="DZ17" s="610"/>
      <c r="EA17" s="610"/>
      <c r="EB17" s="610"/>
      <c r="EC17" s="646"/>
    </row>
    <row r="18" spans="2:133" ht="11.25" customHeight="1">
      <c r="B18" s="606" t="s">
        <v>265</v>
      </c>
      <c r="C18" s="607"/>
      <c r="D18" s="607"/>
      <c r="E18" s="607"/>
      <c r="F18" s="607"/>
      <c r="G18" s="607"/>
      <c r="H18" s="607"/>
      <c r="I18" s="607"/>
      <c r="J18" s="607"/>
      <c r="K18" s="607"/>
      <c r="L18" s="607"/>
      <c r="M18" s="607"/>
      <c r="N18" s="607"/>
      <c r="O18" s="607"/>
      <c r="P18" s="607"/>
      <c r="Q18" s="608"/>
      <c r="R18" s="609">
        <v>2242211</v>
      </c>
      <c r="S18" s="610"/>
      <c r="T18" s="610"/>
      <c r="U18" s="610"/>
      <c r="V18" s="610"/>
      <c r="W18" s="610"/>
      <c r="X18" s="610"/>
      <c r="Y18" s="611"/>
      <c r="Z18" s="665">
        <v>23.1</v>
      </c>
      <c r="AA18" s="665"/>
      <c r="AB18" s="665"/>
      <c r="AC18" s="665"/>
      <c r="AD18" s="666">
        <v>1918108</v>
      </c>
      <c r="AE18" s="666"/>
      <c r="AF18" s="666"/>
      <c r="AG18" s="666"/>
      <c r="AH18" s="666"/>
      <c r="AI18" s="666"/>
      <c r="AJ18" s="666"/>
      <c r="AK18" s="666"/>
      <c r="AL18" s="612">
        <v>60.5</v>
      </c>
      <c r="AM18" s="613"/>
      <c r="AN18" s="613"/>
      <c r="AO18" s="667"/>
      <c r="AP18" s="606" t="s">
        <v>266</v>
      </c>
      <c r="AQ18" s="607"/>
      <c r="AR18" s="607"/>
      <c r="AS18" s="607"/>
      <c r="AT18" s="607"/>
      <c r="AU18" s="607"/>
      <c r="AV18" s="607"/>
      <c r="AW18" s="607"/>
      <c r="AX18" s="607"/>
      <c r="AY18" s="607"/>
      <c r="AZ18" s="607"/>
      <c r="BA18" s="607"/>
      <c r="BB18" s="607"/>
      <c r="BC18" s="607"/>
      <c r="BD18" s="607"/>
      <c r="BE18" s="607"/>
      <c r="BF18" s="608"/>
      <c r="BG18" s="609" t="s">
        <v>122</v>
      </c>
      <c r="BH18" s="610"/>
      <c r="BI18" s="610"/>
      <c r="BJ18" s="610"/>
      <c r="BK18" s="610"/>
      <c r="BL18" s="610"/>
      <c r="BM18" s="610"/>
      <c r="BN18" s="611"/>
      <c r="BO18" s="665" t="s">
        <v>231</v>
      </c>
      <c r="BP18" s="665"/>
      <c r="BQ18" s="665"/>
      <c r="BR18" s="665"/>
      <c r="BS18" s="597" t="s">
        <v>122</v>
      </c>
      <c r="BT18" s="610"/>
      <c r="BU18" s="610"/>
      <c r="BV18" s="610"/>
      <c r="BW18" s="610"/>
      <c r="BX18" s="610"/>
      <c r="BY18" s="610"/>
      <c r="BZ18" s="610"/>
      <c r="CA18" s="610"/>
      <c r="CB18" s="646"/>
      <c r="CD18" s="647" t="s">
        <v>267</v>
      </c>
      <c r="CE18" s="644"/>
      <c r="CF18" s="644"/>
      <c r="CG18" s="644"/>
      <c r="CH18" s="644"/>
      <c r="CI18" s="644"/>
      <c r="CJ18" s="644"/>
      <c r="CK18" s="644"/>
      <c r="CL18" s="644"/>
      <c r="CM18" s="644"/>
      <c r="CN18" s="644"/>
      <c r="CO18" s="644"/>
      <c r="CP18" s="644"/>
      <c r="CQ18" s="645"/>
      <c r="CR18" s="609">
        <v>110449</v>
      </c>
      <c r="CS18" s="610"/>
      <c r="CT18" s="610"/>
      <c r="CU18" s="610"/>
      <c r="CV18" s="610"/>
      <c r="CW18" s="610"/>
      <c r="CX18" s="610"/>
      <c r="CY18" s="611"/>
      <c r="CZ18" s="665">
        <v>1.1000000000000001</v>
      </c>
      <c r="DA18" s="665"/>
      <c r="DB18" s="665"/>
      <c r="DC18" s="665"/>
      <c r="DD18" s="597">
        <v>110449</v>
      </c>
      <c r="DE18" s="610"/>
      <c r="DF18" s="610"/>
      <c r="DG18" s="610"/>
      <c r="DH18" s="610"/>
      <c r="DI18" s="610"/>
      <c r="DJ18" s="610"/>
      <c r="DK18" s="610"/>
      <c r="DL18" s="610"/>
      <c r="DM18" s="610"/>
      <c r="DN18" s="610"/>
      <c r="DO18" s="610"/>
      <c r="DP18" s="611"/>
      <c r="DQ18" s="597">
        <v>2565</v>
      </c>
      <c r="DR18" s="610"/>
      <c r="DS18" s="610"/>
      <c r="DT18" s="610"/>
      <c r="DU18" s="610"/>
      <c r="DV18" s="610"/>
      <c r="DW18" s="610"/>
      <c r="DX18" s="610"/>
      <c r="DY18" s="610"/>
      <c r="DZ18" s="610"/>
      <c r="EA18" s="610"/>
      <c r="EB18" s="610"/>
      <c r="EC18" s="646"/>
    </row>
    <row r="19" spans="2:133" ht="11.25" customHeight="1">
      <c r="B19" s="606" t="s">
        <v>268</v>
      </c>
      <c r="C19" s="607"/>
      <c r="D19" s="607"/>
      <c r="E19" s="607"/>
      <c r="F19" s="607"/>
      <c r="G19" s="607"/>
      <c r="H19" s="607"/>
      <c r="I19" s="607"/>
      <c r="J19" s="607"/>
      <c r="K19" s="607"/>
      <c r="L19" s="607"/>
      <c r="M19" s="607"/>
      <c r="N19" s="607"/>
      <c r="O19" s="607"/>
      <c r="P19" s="607"/>
      <c r="Q19" s="608"/>
      <c r="R19" s="609">
        <v>1918108</v>
      </c>
      <c r="S19" s="610"/>
      <c r="T19" s="610"/>
      <c r="U19" s="610"/>
      <c r="V19" s="610"/>
      <c r="W19" s="610"/>
      <c r="X19" s="610"/>
      <c r="Y19" s="611"/>
      <c r="Z19" s="665">
        <v>19.8</v>
      </c>
      <c r="AA19" s="665"/>
      <c r="AB19" s="665"/>
      <c r="AC19" s="665"/>
      <c r="AD19" s="666">
        <v>1918108</v>
      </c>
      <c r="AE19" s="666"/>
      <c r="AF19" s="666"/>
      <c r="AG19" s="666"/>
      <c r="AH19" s="666"/>
      <c r="AI19" s="666"/>
      <c r="AJ19" s="666"/>
      <c r="AK19" s="666"/>
      <c r="AL19" s="612">
        <v>60.5</v>
      </c>
      <c r="AM19" s="613"/>
      <c r="AN19" s="613"/>
      <c r="AO19" s="667"/>
      <c r="AP19" s="606" t="s">
        <v>269</v>
      </c>
      <c r="AQ19" s="607"/>
      <c r="AR19" s="607"/>
      <c r="AS19" s="607"/>
      <c r="AT19" s="607"/>
      <c r="AU19" s="607"/>
      <c r="AV19" s="607"/>
      <c r="AW19" s="607"/>
      <c r="AX19" s="607"/>
      <c r="AY19" s="607"/>
      <c r="AZ19" s="607"/>
      <c r="BA19" s="607"/>
      <c r="BB19" s="607"/>
      <c r="BC19" s="607"/>
      <c r="BD19" s="607"/>
      <c r="BE19" s="607"/>
      <c r="BF19" s="608"/>
      <c r="BG19" s="609">
        <v>4406</v>
      </c>
      <c r="BH19" s="610"/>
      <c r="BI19" s="610"/>
      <c r="BJ19" s="610"/>
      <c r="BK19" s="610"/>
      <c r="BL19" s="610"/>
      <c r="BM19" s="610"/>
      <c r="BN19" s="611"/>
      <c r="BO19" s="665">
        <v>0.5</v>
      </c>
      <c r="BP19" s="665"/>
      <c r="BQ19" s="665"/>
      <c r="BR19" s="665"/>
      <c r="BS19" s="597" t="s">
        <v>122</v>
      </c>
      <c r="BT19" s="610"/>
      <c r="BU19" s="610"/>
      <c r="BV19" s="610"/>
      <c r="BW19" s="610"/>
      <c r="BX19" s="610"/>
      <c r="BY19" s="610"/>
      <c r="BZ19" s="610"/>
      <c r="CA19" s="610"/>
      <c r="CB19" s="646"/>
      <c r="CD19" s="647" t="s">
        <v>270</v>
      </c>
      <c r="CE19" s="644"/>
      <c r="CF19" s="644"/>
      <c r="CG19" s="644"/>
      <c r="CH19" s="644"/>
      <c r="CI19" s="644"/>
      <c r="CJ19" s="644"/>
      <c r="CK19" s="644"/>
      <c r="CL19" s="644"/>
      <c r="CM19" s="644"/>
      <c r="CN19" s="644"/>
      <c r="CO19" s="644"/>
      <c r="CP19" s="644"/>
      <c r="CQ19" s="645"/>
      <c r="CR19" s="609" t="s">
        <v>231</v>
      </c>
      <c r="CS19" s="610"/>
      <c r="CT19" s="610"/>
      <c r="CU19" s="610"/>
      <c r="CV19" s="610"/>
      <c r="CW19" s="610"/>
      <c r="CX19" s="610"/>
      <c r="CY19" s="611"/>
      <c r="CZ19" s="665" t="s">
        <v>122</v>
      </c>
      <c r="DA19" s="665"/>
      <c r="DB19" s="665"/>
      <c r="DC19" s="665"/>
      <c r="DD19" s="597" t="s">
        <v>122</v>
      </c>
      <c r="DE19" s="610"/>
      <c r="DF19" s="610"/>
      <c r="DG19" s="610"/>
      <c r="DH19" s="610"/>
      <c r="DI19" s="610"/>
      <c r="DJ19" s="610"/>
      <c r="DK19" s="610"/>
      <c r="DL19" s="610"/>
      <c r="DM19" s="610"/>
      <c r="DN19" s="610"/>
      <c r="DO19" s="610"/>
      <c r="DP19" s="611"/>
      <c r="DQ19" s="597" t="s">
        <v>122</v>
      </c>
      <c r="DR19" s="610"/>
      <c r="DS19" s="610"/>
      <c r="DT19" s="610"/>
      <c r="DU19" s="610"/>
      <c r="DV19" s="610"/>
      <c r="DW19" s="610"/>
      <c r="DX19" s="610"/>
      <c r="DY19" s="610"/>
      <c r="DZ19" s="610"/>
      <c r="EA19" s="610"/>
      <c r="EB19" s="610"/>
      <c r="EC19" s="646"/>
    </row>
    <row r="20" spans="2:133" ht="11.25" customHeight="1">
      <c r="B20" s="606" t="s">
        <v>271</v>
      </c>
      <c r="C20" s="607"/>
      <c r="D20" s="607"/>
      <c r="E20" s="607"/>
      <c r="F20" s="607"/>
      <c r="G20" s="607"/>
      <c r="H20" s="607"/>
      <c r="I20" s="607"/>
      <c r="J20" s="607"/>
      <c r="K20" s="607"/>
      <c r="L20" s="607"/>
      <c r="M20" s="607"/>
      <c r="N20" s="607"/>
      <c r="O20" s="607"/>
      <c r="P20" s="607"/>
      <c r="Q20" s="608"/>
      <c r="R20" s="609">
        <v>324103</v>
      </c>
      <c r="S20" s="610"/>
      <c r="T20" s="610"/>
      <c r="U20" s="610"/>
      <c r="V20" s="610"/>
      <c r="W20" s="610"/>
      <c r="X20" s="610"/>
      <c r="Y20" s="611"/>
      <c r="Z20" s="665">
        <v>3.3</v>
      </c>
      <c r="AA20" s="665"/>
      <c r="AB20" s="665"/>
      <c r="AC20" s="665"/>
      <c r="AD20" s="666" t="s">
        <v>231</v>
      </c>
      <c r="AE20" s="666"/>
      <c r="AF20" s="666"/>
      <c r="AG20" s="666"/>
      <c r="AH20" s="666"/>
      <c r="AI20" s="666"/>
      <c r="AJ20" s="666"/>
      <c r="AK20" s="666"/>
      <c r="AL20" s="612" t="s">
        <v>122</v>
      </c>
      <c r="AM20" s="613"/>
      <c r="AN20" s="613"/>
      <c r="AO20" s="667"/>
      <c r="AP20" s="606" t="s">
        <v>272</v>
      </c>
      <c r="AQ20" s="607"/>
      <c r="AR20" s="607"/>
      <c r="AS20" s="607"/>
      <c r="AT20" s="607"/>
      <c r="AU20" s="607"/>
      <c r="AV20" s="607"/>
      <c r="AW20" s="607"/>
      <c r="AX20" s="607"/>
      <c r="AY20" s="607"/>
      <c r="AZ20" s="607"/>
      <c r="BA20" s="607"/>
      <c r="BB20" s="607"/>
      <c r="BC20" s="607"/>
      <c r="BD20" s="607"/>
      <c r="BE20" s="607"/>
      <c r="BF20" s="608"/>
      <c r="BG20" s="609">
        <v>4406</v>
      </c>
      <c r="BH20" s="610"/>
      <c r="BI20" s="610"/>
      <c r="BJ20" s="610"/>
      <c r="BK20" s="610"/>
      <c r="BL20" s="610"/>
      <c r="BM20" s="610"/>
      <c r="BN20" s="611"/>
      <c r="BO20" s="665">
        <v>0.5</v>
      </c>
      <c r="BP20" s="665"/>
      <c r="BQ20" s="665"/>
      <c r="BR20" s="665"/>
      <c r="BS20" s="597" t="s">
        <v>122</v>
      </c>
      <c r="BT20" s="610"/>
      <c r="BU20" s="610"/>
      <c r="BV20" s="610"/>
      <c r="BW20" s="610"/>
      <c r="BX20" s="610"/>
      <c r="BY20" s="610"/>
      <c r="BZ20" s="610"/>
      <c r="CA20" s="610"/>
      <c r="CB20" s="646"/>
      <c r="CD20" s="647" t="s">
        <v>273</v>
      </c>
      <c r="CE20" s="644"/>
      <c r="CF20" s="644"/>
      <c r="CG20" s="644"/>
      <c r="CH20" s="644"/>
      <c r="CI20" s="644"/>
      <c r="CJ20" s="644"/>
      <c r="CK20" s="644"/>
      <c r="CL20" s="644"/>
      <c r="CM20" s="644"/>
      <c r="CN20" s="644"/>
      <c r="CO20" s="644"/>
      <c r="CP20" s="644"/>
      <c r="CQ20" s="645"/>
      <c r="CR20" s="609">
        <v>9663401</v>
      </c>
      <c r="CS20" s="610"/>
      <c r="CT20" s="610"/>
      <c r="CU20" s="610"/>
      <c r="CV20" s="610"/>
      <c r="CW20" s="610"/>
      <c r="CX20" s="610"/>
      <c r="CY20" s="611"/>
      <c r="CZ20" s="665">
        <v>100</v>
      </c>
      <c r="DA20" s="665"/>
      <c r="DB20" s="665"/>
      <c r="DC20" s="665"/>
      <c r="DD20" s="597">
        <v>2673822</v>
      </c>
      <c r="DE20" s="610"/>
      <c r="DF20" s="610"/>
      <c r="DG20" s="610"/>
      <c r="DH20" s="610"/>
      <c r="DI20" s="610"/>
      <c r="DJ20" s="610"/>
      <c r="DK20" s="610"/>
      <c r="DL20" s="610"/>
      <c r="DM20" s="610"/>
      <c r="DN20" s="610"/>
      <c r="DO20" s="610"/>
      <c r="DP20" s="611"/>
      <c r="DQ20" s="597">
        <v>3831563</v>
      </c>
      <c r="DR20" s="610"/>
      <c r="DS20" s="610"/>
      <c r="DT20" s="610"/>
      <c r="DU20" s="610"/>
      <c r="DV20" s="610"/>
      <c r="DW20" s="610"/>
      <c r="DX20" s="610"/>
      <c r="DY20" s="610"/>
      <c r="DZ20" s="610"/>
      <c r="EA20" s="610"/>
      <c r="EB20" s="610"/>
      <c r="EC20" s="646"/>
    </row>
    <row r="21" spans="2:133" ht="11.25" customHeight="1">
      <c r="B21" s="606" t="s">
        <v>274</v>
      </c>
      <c r="C21" s="607"/>
      <c r="D21" s="607"/>
      <c r="E21" s="607"/>
      <c r="F21" s="607"/>
      <c r="G21" s="607"/>
      <c r="H21" s="607"/>
      <c r="I21" s="607"/>
      <c r="J21" s="607"/>
      <c r="K21" s="607"/>
      <c r="L21" s="607"/>
      <c r="M21" s="607"/>
      <c r="N21" s="607"/>
      <c r="O21" s="607"/>
      <c r="P21" s="607"/>
      <c r="Q21" s="608"/>
      <c r="R21" s="609" t="s">
        <v>122</v>
      </c>
      <c r="S21" s="610"/>
      <c r="T21" s="610"/>
      <c r="U21" s="610"/>
      <c r="V21" s="610"/>
      <c r="W21" s="610"/>
      <c r="X21" s="610"/>
      <c r="Y21" s="611"/>
      <c r="Z21" s="665" t="s">
        <v>122</v>
      </c>
      <c r="AA21" s="665"/>
      <c r="AB21" s="665"/>
      <c r="AC21" s="665"/>
      <c r="AD21" s="666" t="s">
        <v>231</v>
      </c>
      <c r="AE21" s="666"/>
      <c r="AF21" s="666"/>
      <c r="AG21" s="666"/>
      <c r="AH21" s="666"/>
      <c r="AI21" s="666"/>
      <c r="AJ21" s="666"/>
      <c r="AK21" s="666"/>
      <c r="AL21" s="612" t="s">
        <v>122</v>
      </c>
      <c r="AM21" s="613"/>
      <c r="AN21" s="613"/>
      <c r="AO21" s="667"/>
      <c r="AP21" s="711" t="s">
        <v>275</v>
      </c>
      <c r="AQ21" s="718"/>
      <c r="AR21" s="718"/>
      <c r="AS21" s="718"/>
      <c r="AT21" s="718"/>
      <c r="AU21" s="718"/>
      <c r="AV21" s="718"/>
      <c r="AW21" s="718"/>
      <c r="AX21" s="718"/>
      <c r="AY21" s="718"/>
      <c r="AZ21" s="718"/>
      <c r="BA21" s="718"/>
      <c r="BB21" s="718"/>
      <c r="BC21" s="718"/>
      <c r="BD21" s="718"/>
      <c r="BE21" s="718"/>
      <c r="BF21" s="713"/>
      <c r="BG21" s="609">
        <v>4406</v>
      </c>
      <c r="BH21" s="610"/>
      <c r="BI21" s="610"/>
      <c r="BJ21" s="610"/>
      <c r="BK21" s="610"/>
      <c r="BL21" s="610"/>
      <c r="BM21" s="610"/>
      <c r="BN21" s="611"/>
      <c r="BO21" s="665">
        <v>0.5</v>
      </c>
      <c r="BP21" s="665"/>
      <c r="BQ21" s="665"/>
      <c r="BR21" s="665"/>
      <c r="BS21" s="597" t="s">
        <v>122</v>
      </c>
      <c r="BT21" s="610"/>
      <c r="BU21" s="610"/>
      <c r="BV21" s="610"/>
      <c r="BW21" s="610"/>
      <c r="BX21" s="610"/>
      <c r="BY21" s="610"/>
      <c r="BZ21" s="610"/>
      <c r="CA21" s="610"/>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6" t="s">
        <v>276</v>
      </c>
      <c r="C22" s="607"/>
      <c r="D22" s="607"/>
      <c r="E22" s="607"/>
      <c r="F22" s="607"/>
      <c r="G22" s="607"/>
      <c r="H22" s="607"/>
      <c r="I22" s="607"/>
      <c r="J22" s="607"/>
      <c r="K22" s="607"/>
      <c r="L22" s="607"/>
      <c r="M22" s="607"/>
      <c r="N22" s="607"/>
      <c r="O22" s="607"/>
      <c r="P22" s="607"/>
      <c r="Q22" s="608"/>
      <c r="R22" s="609">
        <v>3475097</v>
      </c>
      <c r="S22" s="610"/>
      <c r="T22" s="610"/>
      <c r="U22" s="610"/>
      <c r="V22" s="610"/>
      <c r="W22" s="610"/>
      <c r="X22" s="610"/>
      <c r="Y22" s="611"/>
      <c r="Z22" s="665">
        <v>35.799999999999997</v>
      </c>
      <c r="AA22" s="665"/>
      <c r="AB22" s="665"/>
      <c r="AC22" s="665"/>
      <c r="AD22" s="666">
        <v>3150994</v>
      </c>
      <c r="AE22" s="666"/>
      <c r="AF22" s="666"/>
      <c r="AG22" s="666"/>
      <c r="AH22" s="666"/>
      <c r="AI22" s="666"/>
      <c r="AJ22" s="666"/>
      <c r="AK22" s="666"/>
      <c r="AL22" s="612">
        <v>99.4</v>
      </c>
      <c r="AM22" s="613"/>
      <c r="AN22" s="613"/>
      <c r="AO22" s="667"/>
      <c r="AP22" s="711" t="s">
        <v>277</v>
      </c>
      <c r="AQ22" s="718"/>
      <c r="AR22" s="718"/>
      <c r="AS22" s="718"/>
      <c r="AT22" s="718"/>
      <c r="AU22" s="718"/>
      <c r="AV22" s="718"/>
      <c r="AW22" s="718"/>
      <c r="AX22" s="718"/>
      <c r="AY22" s="718"/>
      <c r="AZ22" s="718"/>
      <c r="BA22" s="718"/>
      <c r="BB22" s="718"/>
      <c r="BC22" s="718"/>
      <c r="BD22" s="718"/>
      <c r="BE22" s="718"/>
      <c r="BF22" s="713"/>
      <c r="BG22" s="609" t="s">
        <v>122</v>
      </c>
      <c r="BH22" s="610"/>
      <c r="BI22" s="610"/>
      <c r="BJ22" s="610"/>
      <c r="BK22" s="610"/>
      <c r="BL22" s="610"/>
      <c r="BM22" s="610"/>
      <c r="BN22" s="611"/>
      <c r="BO22" s="665" t="s">
        <v>231</v>
      </c>
      <c r="BP22" s="665"/>
      <c r="BQ22" s="665"/>
      <c r="BR22" s="665"/>
      <c r="BS22" s="597" t="s">
        <v>122</v>
      </c>
      <c r="BT22" s="610"/>
      <c r="BU22" s="610"/>
      <c r="BV22" s="610"/>
      <c r="BW22" s="610"/>
      <c r="BX22" s="610"/>
      <c r="BY22" s="610"/>
      <c r="BZ22" s="610"/>
      <c r="CA22" s="610"/>
      <c r="CB22" s="646"/>
      <c r="CD22" s="720" t="s">
        <v>278</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6" t="s">
        <v>279</v>
      </c>
      <c r="C23" s="607"/>
      <c r="D23" s="607"/>
      <c r="E23" s="607"/>
      <c r="F23" s="607"/>
      <c r="G23" s="607"/>
      <c r="H23" s="607"/>
      <c r="I23" s="607"/>
      <c r="J23" s="607"/>
      <c r="K23" s="607"/>
      <c r="L23" s="607"/>
      <c r="M23" s="607"/>
      <c r="N23" s="607"/>
      <c r="O23" s="607"/>
      <c r="P23" s="607"/>
      <c r="Q23" s="608"/>
      <c r="R23" s="609">
        <v>2814</v>
      </c>
      <c r="S23" s="610"/>
      <c r="T23" s="610"/>
      <c r="U23" s="610"/>
      <c r="V23" s="610"/>
      <c r="W23" s="610"/>
      <c r="X23" s="610"/>
      <c r="Y23" s="611"/>
      <c r="Z23" s="665">
        <v>0</v>
      </c>
      <c r="AA23" s="665"/>
      <c r="AB23" s="665"/>
      <c r="AC23" s="665"/>
      <c r="AD23" s="666">
        <v>2814</v>
      </c>
      <c r="AE23" s="666"/>
      <c r="AF23" s="666"/>
      <c r="AG23" s="666"/>
      <c r="AH23" s="666"/>
      <c r="AI23" s="666"/>
      <c r="AJ23" s="666"/>
      <c r="AK23" s="666"/>
      <c r="AL23" s="612">
        <v>0.1</v>
      </c>
      <c r="AM23" s="613"/>
      <c r="AN23" s="613"/>
      <c r="AO23" s="667"/>
      <c r="AP23" s="711" t="s">
        <v>280</v>
      </c>
      <c r="AQ23" s="718"/>
      <c r="AR23" s="718"/>
      <c r="AS23" s="718"/>
      <c r="AT23" s="718"/>
      <c r="AU23" s="718"/>
      <c r="AV23" s="718"/>
      <c r="AW23" s="718"/>
      <c r="AX23" s="718"/>
      <c r="AY23" s="718"/>
      <c r="AZ23" s="718"/>
      <c r="BA23" s="718"/>
      <c r="BB23" s="718"/>
      <c r="BC23" s="718"/>
      <c r="BD23" s="718"/>
      <c r="BE23" s="718"/>
      <c r="BF23" s="713"/>
      <c r="BG23" s="609" t="s">
        <v>122</v>
      </c>
      <c r="BH23" s="610"/>
      <c r="BI23" s="610"/>
      <c r="BJ23" s="610"/>
      <c r="BK23" s="610"/>
      <c r="BL23" s="610"/>
      <c r="BM23" s="610"/>
      <c r="BN23" s="611"/>
      <c r="BO23" s="665" t="s">
        <v>122</v>
      </c>
      <c r="BP23" s="665"/>
      <c r="BQ23" s="665"/>
      <c r="BR23" s="665"/>
      <c r="BS23" s="597" t="s">
        <v>122</v>
      </c>
      <c r="BT23" s="610"/>
      <c r="BU23" s="610"/>
      <c r="BV23" s="610"/>
      <c r="BW23" s="610"/>
      <c r="BX23" s="610"/>
      <c r="BY23" s="610"/>
      <c r="BZ23" s="610"/>
      <c r="CA23" s="610"/>
      <c r="CB23" s="646"/>
      <c r="CD23" s="720" t="s">
        <v>219</v>
      </c>
      <c r="CE23" s="721"/>
      <c r="CF23" s="721"/>
      <c r="CG23" s="721"/>
      <c r="CH23" s="721"/>
      <c r="CI23" s="721"/>
      <c r="CJ23" s="721"/>
      <c r="CK23" s="721"/>
      <c r="CL23" s="721"/>
      <c r="CM23" s="721"/>
      <c r="CN23" s="721"/>
      <c r="CO23" s="721"/>
      <c r="CP23" s="721"/>
      <c r="CQ23" s="722"/>
      <c r="CR23" s="720" t="s">
        <v>281</v>
      </c>
      <c r="CS23" s="721"/>
      <c r="CT23" s="721"/>
      <c r="CU23" s="721"/>
      <c r="CV23" s="721"/>
      <c r="CW23" s="721"/>
      <c r="CX23" s="721"/>
      <c r="CY23" s="722"/>
      <c r="CZ23" s="720" t="s">
        <v>282</v>
      </c>
      <c r="DA23" s="721"/>
      <c r="DB23" s="721"/>
      <c r="DC23" s="722"/>
      <c r="DD23" s="720" t="s">
        <v>283</v>
      </c>
      <c r="DE23" s="721"/>
      <c r="DF23" s="721"/>
      <c r="DG23" s="721"/>
      <c r="DH23" s="721"/>
      <c r="DI23" s="721"/>
      <c r="DJ23" s="721"/>
      <c r="DK23" s="722"/>
      <c r="DL23" s="729" t="s">
        <v>284</v>
      </c>
      <c r="DM23" s="730"/>
      <c r="DN23" s="730"/>
      <c r="DO23" s="730"/>
      <c r="DP23" s="730"/>
      <c r="DQ23" s="730"/>
      <c r="DR23" s="730"/>
      <c r="DS23" s="730"/>
      <c r="DT23" s="730"/>
      <c r="DU23" s="730"/>
      <c r="DV23" s="731"/>
      <c r="DW23" s="720" t="s">
        <v>285</v>
      </c>
      <c r="DX23" s="721"/>
      <c r="DY23" s="721"/>
      <c r="DZ23" s="721"/>
      <c r="EA23" s="721"/>
      <c r="EB23" s="721"/>
      <c r="EC23" s="722"/>
    </row>
    <row r="24" spans="2:133" ht="11.25" customHeight="1">
      <c r="B24" s="606" t="s">
        <v>286</v>
      </c>
      <c r="C24" s="607"/>
      <c r="D24" s="607"/>
      <c r="E24" s="607"/>
      <c r="F24" s="607"/>
      <c r="G24" s="607"/>
      <c r="H24" s="607"/>
      <c r="I24" s="607"/>
      <c r="J24" s="607"/>
      <c r="K24" s="607"/>
      <c r="L24" s="607"/>
      <c r="M24" s="607"/>
      <c r="N24" s="607"/>
      <c r="O24" s="607"/>
      <c r="P24" s="607"/>
      <c r="Q24" s="608"/>
      <c r="R24" s="609">
        <v>20272</v>
      </c>
      <c r="S24" s="610"/>
      <c r="T24" s="610"/>
      <c r="U24" s="610"/>
      <c r="V24" s="610"/>
      <c r="W24" s="610"/>
      <c r="X24" s="610"/>
      <c r="Y24" s="611"/>
      <c r="Z24" s="665">
        <v>0.2</v>
      </c>
      <c r="AA24" s="665"/>
      <c r="AB24" s="665"/>
      <c r="AC24" s="665"/>
      <c r="AD24" s="666" t="s">
        <v>122</v>
      </c>
      <c r="AE24" s="666"/>
      <c r="AF24" s="666"/>
      <c r="AG24" s="666"/>
      <c r="AH24" s="666"/>
      <c r="AI24" s="666"/>
      <c r="AJ24" s="666"/>
      <c r="AK24" s="666"/>
      <c r="AL24" s="612" t="s">
        <v>122</v>
      </c>
      <c r="AM24" s="613"/>
      <c r="AN24" s="613"/>
      <c r="AO24" s="667"/>
      <c r="AP24" s="711" t="s">
        <v>287</v>
      </c>
      <c r="AQ24" s="718"/>
      <c r="AR24" s="718"/>
      <c r="AS24" s="718"/>
      <c r="AT24" s="718"/>
      <c r="AU24" s="718"/>
      <c r="AV24" s="718"/>
      <c r="AW24" s="718"/>
      <c r="AX24" s="718"/>
      <c r="AY24" s="718"/>
      <c r="AZ24" s="718"/>
      <c r="BA24" s="718"/>
      <c r="BB24" s="718"/>
      <c r="BC24" s="718"/>
      <c r="BD24" s="718"/>
      <c r="BE24" s="718"/>
      <c r="BF24" s="713"/>
      <c r="BG24" s="609" t="s">
        <v>122</v>
      </c>
      <c r="BH24" s="610"/>
      <c r="BI24" s="610"/>
      <c r="BJ24" s="610"/>
      <c r="BK24" s="610"/>
      <c r="BL24" s="610"/>
      <c r="BM24" s="610"/>
      <c r="BN24" s="611"/>
      <c r="BO24" s="665" t="s">
        <v>122</v>
      </c>
      <c r="BP24" s="665"/>
      <c r="BQ24" s="665"/>
      <c r="BR24" s="665"/>
      <c r="BS24" s="597" t="s">
        <v>231</v>
      </c>
      <c r="BT24" s="610"/>
      <c r="BU24" s="610"/>
      <c r="BV24" s="610"/>
      <c r="BW24" s="610"/>
      <c r="BX24" s="610"/>
      <c r="BY24" s="610"/>
      <c r="BZ24" s="610"/>
      <c r="CA24" s="610"/>
      <c r="CB24" s="646"/>
      <c r="CD24" s="674" t="s">
        <v>288</v>
      </c>
      <c r="CE24" s="675"/>
      <c r="CF24" s="675"/>
      <c r="CG24" s="675"/>
      <c r="CH24" s="675"/>
      <c r="CI24" s="675"/>
      <c r="CJ24" s="675"/>
      <c r="CK24" s="675"/>
      <c r="CL24" s="675"/>
      <c r="CM24" s="675"/>
      <c r="CN24" s="675"/>
      <c r="CO24" s="675"/>
      <c r="CP24" s="675"/>
      <c r="CQ24" s="676"/>
      <c r="CR24" s="668">
        <v>2443918</v>
      </c>
      <c r="CS24" s="669"/>
      <c r="CT24" s="669"/>
      <c r="CU24" s="669"/>
      <c r="CV24" s="669"/>
      <c r="CW24" s="669"/>
      <c r="CX24" s="669"/>
      <c r="CY24" s="715"/>
      <c r="CZ24" s="716">
        <v>25.3</v>
      </c>
      <c r="DA24" s="685"/>
      <c r="DB24" s="685"/>
      <c r="DC24" s="719"/>
      <c r="DD24" s="714">
        <v>1810433</v>
      </c>
      <c r="DE24" s="669"/>
      <c r="DF24" s="669"/>
      <c r="DG24" s="669"/>
      <c r="DH24" s="669"/>
      <c r="DI24" s="669"/>
      <c r="DJ24" s="669"/>
      <c r="DK24" s="715"/>
      <c r="DL24" s="714">
        <v>1778174</v>
      </c>
      <c r="DM24" s="669"/>
      <c r="DN24" s="669"/>
      <c r="DO24" s="669"/>
      <c r="DP24" s="669"/>
      <c r="DQ24" s="669"/>
      <c r="DR24" s="669"/>
      <c r="DS24" s="669"/>
      <c r="DT24" s="669"/>
      <c r="DU24" s="669"/>
      <c r="DV24" s="715"/>
      <c r="DW24" s="716">
        <v>53.2</v>
      </c>
      <c r="DX24" s="685"/>
      <c r="DY24" s="685"/>
      <c r="DZ24" s="685"/>
      <c r="EA24" s="685"/>
      <c r="EB24" s="685"/>
      <c r="EC24" s="717"/>
    </row>
    <row r="25" spans="2:133" ht="11.25" customHeight="1">
      <c r="B25" s="606" t="s">
        <v>289</v>
      </c>
      <c r="C25" s="607"/>
      <c r="D25" s="607"/>
      <c r="E25" s="607"/>
      <c r="F25" s="607"/>
      <c r="G25" s="607"/>
      <c r="H25" s="607"/>
      <c r="I25" s="607"/>
      <c r="J25" s="607"/>
      <c r="K25" s="607"/>
      <c r="L25" s="607"/>
      <c r="M25" s="607"/>
      <c r="N25" s="607"/>
      <c r="O25" s="607"/>
      <c r="P25" s="607"/>
      <c r="Q25" s="608"/>
      <c r="R25" s="609">
        <v>157100</v>
      </c>
      <c r="S25" s="610"/>
      <c r="T25" s="610"/>
      <c r="U25" s="610"/>
      <c r="V25" s="610"/>
      <c r="W25" s="610"/>
      <c r="X25" s="610"/>
      <c r="Y25" s="611"/>
      <c r="Z25" s="665">
        <v>1.6</v>
      </c>
      <c r="AA25" s="665"/>
      <c r="AB25" s="665"/>
      <c r="AC25" s="665"/>
      <c r="AD25" s="666">
        <v>775</v>
      </c>
      <c r="AE25" s="666"/>
      <c r="AF25" s="666"/>
      <c r="AG25" s="666"/>
      <c r="AH25" s="666"/>
      <c r="AI25" s="666"/>
      <c r="AJ25" s="666"/>
      <c r="AK25" s="666"/>
      <c r="AL25" s="612">
        <v>0</v>
      </c>
      <c r="AM25" s="613"/>
      <c r="AN25" s="613"/>
      <c r="AO25" s="667"/>
      <c r="AP25" s="711" t="s">
        <v>290</v>
      </c>
      <c r="AQ25" s="718"/>
      <c r="AR25" s="718"/>
      <c r="AS25" s="718"/>
      <c r="AT25" s="718"/>
      <c r="AU25" s="718"/>
      <c r="AV25" s="718"/>
      <c r="AW25" s="718"/>
      <c r="AX25" s="718"/>
      <c r="AY25" s="718"/>
      <c r="AZ25" s="718"/>
      <c r="BA25" s="718"/>
      <c r="BB25" s="718"/>
      <c r="BC25" s="718"/>
      <c r="BD25" s="718"/>
      <c r="BE25" s="718"/>
      <c r="BF25" s="713"/>
      <c r="BG25" s="609" t="s">
        <v>122</v>
      </c>
      <c r="BH25" s="610"/>
      <c r="BI25" s="610"/>
      <c r="BJ25" s="610"/>
      <c r="BK25" s="610"/>
      <c r="BL25" s="610"/>
      <c r="BM25" s="610"/>
      <c r="BN25" s="611"/>
      <c r="BO25" s="665" t="s">
        <v>122</v>
      </c>
      <c r="BP25" s="665"/>
      <c r="BQ25" s="665"/>
      <c r="BR25" s="665"/>
      <c r="BS25" s="597" t="s">
        <v>122</v>
      </c>
      <c r="BT25" s="610"/>
      <c r="BU25" s="610"/>
      <c r="BV25" s="610"/>
      <c r="BW25" s="610"/>
      <c r="BX25" s="610"/>
      <c r="BY25" s="610"/>
      <c r="BZ25" s="610"/>
      <c r="CA25" s="610"/>
      <c r="CB25" s="646"/>
      <c r="CD25" s="647" t="s">
        <v>291</v>
      </c>
      <c r="CE25" s="644"/>
      <c r="CF25" s="644"/>
      <c r="CG25" s="644"/>
      <c r="CH25" s="644"/>
      <c r="CI25" s="644"/>
      <c r="CJ25" s="644"/>
      <c r="CK25" s="644"/>
      <c r="CL25" s="644"/>
      <c r="CM25" s="644"/>
      <c r="CN25" s="644"/>
      <c r="CO25" s="644"/>
      <c r="CP25" s="644"/>
      <c r="CQ25" s="645"/>
      <c r="CR25" s="609">
        <v>1190387</v>
      </c>
      <c r="CS25" s="598"/>
      <c r="CT25" s="598"/>
      <c r="CU25" s="598"/>
      <c r="CV25" s="598"/>
      <c r="CW25" s="598"/>
      <c r="CX25" s="598"/>
      <c r="CY25" s="599"/>
      <c r="CZ25" s="612">
        <v>12.3</v>
      </c>
      <c r="DA25" s="637"/>
      <c r="DB25" s="637"/>
      <c r="DC25" s="638"/>
      <c r="DD25" s="597">
        <v>965960</v>
      </c>
      <c r="DE25" s="598"/>
      <c r="DF25" s="598"/>
      <c r="DG25" s="598"/>
      <c r="DH25" s="598"/>
      <c r="DI25" s="598"/>
      <c r="DJ25" s="598"/>
      <c r="DK25" s="599"/>
      <c r="DL25" s="597">
        <v>938806</v>
      </c>
      <c r="DM25" s="598"/>
      <c r="DN25" s="598"/>
      <c r="DO25" s="598"/>
      <c r="DP25" s="598"/>
      <c r="DQ25" s="598"/>
      <c r="DR25" s="598"/>
      <c r="DS25" s="598"/>
      <c r="DT25" s="598"/>
      <c r="DU25" s="598"/>
      <c r="DV25" s="599"/>
      <c r="DW25" s="612">
        <v>28.1</v>
      </c>
      <c r="DX25" s="637"/>
      <c r="DY25" s="637"/>
      <c r="DZ25" s="637"/>
      <c r="EA25" s="637"/>
      <c r="EB25" s="637"/>
      <c r="EC25" s="639"/>
    </row>
    <row r="26" spans="2:133" ht="11.25" customHeight="1">
      <c r="B26" s="606" t="s">
        <v>292</v>
      </c>
      <c r="C26" s="607"/>
      <c r="D26" s="607"/>
      <c r="E26" s="607"/>
      <c r="F26" s="607"/>
      <c r="G26" s="607"/>
      <c r="H26" s="607"/>
      <c r="I26" s="607"/>
      <c r="J26" s="607"/>
      <c r="K26" s="607"/>
      <c r="L26" s="607"/>
      <c r="M26" s="607"/>
      <c r="N26" s="607"/>
      <c r="O26" s="607"/>
      <c r="P26" s="607"/>
      <c r="Q26" s="608"/>
      <c r="R26" s="609">
        <v>111562</v>
      </c>
      <c r="S26" s="610"/>
      <c r="T26" s="610"/>
      <c r="U26" s="610"/>
      <c r="V26" s="610"/>
      <c r="W26" s="610"/>
      <c r="X26" s="610"/>
      <c r="Y26" s="611"/>
      <c r="Z26" s="665">
        <v>1.1000000000000001</v>
      </c>
      <c r="AA26" s="665"/>
      <c r="AB26" s="665"/>
      <c r="AC26" s="665"/>
      <c r="AD26" s="666">
        <v>9396</v>
      </c>
      <c r="AE26" s="666"/>
      <c r="AF26" s="666"/>
      <c r="AG26" s="666"/>
      <c r="AH26" s="666"/>
      <c r="AI26" s="666"/>
      <c r="AJ26" s="666"/>
      <c r="AK26" s="666"/>
      <c r="AL26" s="612">
        <v>0.3</v>
      </c>
      <c r="AM26" s="613"/>
      <c r="AN26" s="613"/>
      <c r="AO26" s="667"/>
      <c r="AP26" s="711" t="s">
        <v>293</v>
      </c>
      <c r="AQ26" s="712"/>
      <c r="AR26" s="712"/>
      <c r="AS26" s="712"/>
      <c r="AT26" s="712"/>
      <c r="AU26" s="712"/>
      <c r="AV26" s="712"/>
      <c r="AW26" s="712"/>
      <c r="AX26" s="712"/>
      <c r="AY26" s="712"/>
      <c r="AZ26" s="712"/>
      <c r="BA26" s="712"/>
      <c r="BB26" s="712"/>
      <c r="BC26" s="712"/>
      <c r="BD26" s="712"/>
      <c r="BE26" s="712"/>
      <c r="BF26" s="713"/>
      <c r="BG26" s="609" t="s">
        <v>122</v>
      </c>
      <c r="BH26" s="610"/>
      <c r="BI26" s="610"/>
      <c r="BJ26" s="610"/>
      <c r="BK26" s="610"/>
      <c r="BL26" s="610"/>
      <c r="BM26" s="610"/>
      <c r="BN26" s="611"/>
      <c r="BO26" s="665" t="s">
        <v>122</v>
      </c>
      <c r="BP26" s="665"/>
      <c r="BQ26" s="665"/>
      <c r="BR26" s="665"/>
      <c r="BS26" s="597" t="s">
        <v>231</v>
      </c>
      <c r="BT26" s="610"/>
      <c r="BU26" s="610"/>
      <c r="BV26" s="610"/>
      <c r="BW26" s="610"/>
      <c r="BX26" s="610"/>
      <c r="BY26" s="610"/>
      <c r="BZ26" s="610"/>
      <c r="CA26" s="610"/>
      <c r="CB26" s="646"/>
      <c r="CD26" s="647" t="s">
        <v>294</v>
      </c>
      <c r="CE26" s="644"/>
      <c r="CF26" s="644"/>
      <c r="CG26" s="644"/>
      <c r="CH26" s="644"/>
      <c r="CI26" s="644"/>
      <c r="CJ26" s="644"/>
      <c r="CK26" s="644"/>
      <c r="CL26" s="644"/>
      <c r="CM26" s="644"/>
      <c r="CN26" s="644"/>
      <c r="CO26" s="644"/>
      <c r="CP26" s="644"/>
      <c r="CQ26" s="645"/>
      <c r="CR26" s="609">
        <v>804461</v>
      </c>
      <c r="CS26" s="610"/>
      <c r="CT26" s="610"/>
      <c r="CU26" s="610"/>
      <c r="CV26" s="610"/>
      <c r="CW26" s="610"/>
      <c r="CX26" s="610"/>
      <c r="CY26" s="611"/>
      <c r="CZ26" s="612">
        <v>8.3000000000000007</v>
      </c>
      <c r="DA26" s="637"/>
      <c r="DB26" s="637"/>
      <c r="DC26" s="638"/>
      <c r="DD26" s="597">
        <v>603240</v>
      </c>
      <c r="DE26" s="610"/>
      <c r="DF26" s="610"/>
      <c r="DG26" s="610"/>
      <c r="DH26" s="610"/>
      <c r="DI26" s="610"/>
      <c r="DJ26" s="610"/>
      <c r="DK26" s="611"/>
      <c r="DL26" s="597" t="s">
        <v>122</v>
      </c>
      <c r="DM26" s="610"/>
      <c r="DN26" s="610"/>
      <c r="DO26" s="610"/>
      <c r="DP26" s="610"/>
      <c r="DQ26" s="610"/>
      <c r="DR26" s="610"/>
      <c r="DS26" s="610"/>
      <c r="DT26" s="610"/>
      <c r="DU26" s="610"/>
      <c r="DV26" s="611"/>
      <c r="DW26" s="612" t="s">
        <v>122</v>
      </c>
      <c r="DX26" s="637"/>
      <c r="DY26" s="637"/>
      <c r="DZ26" s="637"/>
      <c r="EA26" s="637"/>
      <c r="EB26" s="637"/>
      <c r="EC26" s="639"/>
    </row>
    <row r="27" spans="2:133" ht="11.25" customHeight="1">
      <c r="B27" s="606" t="s">
        <v>295</v>
      </c>
      <c r="C27" s="607"/>
      <c r="D27" s="607"/>
      <c r="E27" s="607"/>
      <c r="F27" s="607"/>
      <c r="G27" s="607"/>
      <c r="H27" s="607"/>
      <c r="I27" s="607"/>
      <c r="J27" s="607"/>
      <c r="K27" s="607"/>
      <c r="L27" s="607"/>
      <c r="M27" s="607"/>
      <c r="N27" s="607"/>
      <c r="O27" s="607"/>
      <c r="P27" s="607"/>
      <c r="Q27" s="608"/>
      <c r="R27" s="609">
        <v>681845</v>
      </c>
      <c r="S27" s="610"/>
      <c r="T27" s="610"/>
      <c r="U27" s="610"/>
      <c r="V27" s="610"/>
      <c r="W27" s="610"/>
      <c r="X27" s="610"/>
      <c r="Y27" s="611"/>
      <c r="Z27" s="665">
        <v>7</v>
      </c>
      <c r="AA27" s="665"/>
      <c r="AB27" s="665"/>
      <c r="AC27" s="665"/>
      <c r="AD27" s="666" t="s">
        <v>122</v>
      </c>
      <c r="AE27" s="666"/>
      <c r="AF27" s="666"/>
      <c r="AG27" s="666"/>
      <c r="AH27" s="666"/>
      <c r="AI27" s="666"/>
      <c r="AJ27" s="666"/>
      <c r="AK27" s="666"/>
      <c r="AL27" s="612" t="s">
        <v>231</v>
      </c>
      <c r="AM27" s="613"/>
      <c r="AN27" s="613"/>
      <c r="AO27" s="667"/>
      <c r="AP27" s="606" t="s">
        <v>296</v>
      </c>
      <c r="AQ27" s="607"/>
      <c r="AR27" s="607"/>
      <c r="AS27" s="607"/>
      <c r="AT27" s="607"/>
      <c r="AU27" s="607"/>
      <c r="AV27" s="607"/>
      <c r="AW27" s="607"/>
      <c r="AX27" s="607"/>
      <c r="AY27" s="607"/>
      <c r="AZ27" s="607"/>
      <c r="BA27" s="607"/>
      <c r="BB27" s="607"/>
      <c r="BC27" s="607"/>
      <c r="BD27" s="607"/>
      <c r="BE27" s="607"/>
      <c r="BF27" s="608"/>
      <c r="BG27" s="609">
        <v>953987</v>
      </c>
      <c r="BH27" s="610"/>
      <c r="BI27" s="610"/>
      <c r="BJ27" s="610"/>
      <c r="BK27" s="610"/>
      <c r="BL27" s="610"/>
      <c r="BM27" s="610"/>
      <c r="BN27" s="611"/>
      <c r="BO27" s="665">
        <v>100</v>
      </c>
      <c r="BP27" s="665"/>
      <c r="BQ27" s="665"/>
      <c r="BR27" s="665"/>
      <c r="BS27" s="597" t="s">
        <v>122</v>
      </c>
      <c r="BT27" s="610"/>
      <c r="BU27" s="610"/>
      <c r="BV27" s="610"/>
      <c r="BW27" s="610"/>
      <c r="BX27" s="610"/>
      <c r="BY27" s="610"/>
      <c r="BZ27" s="610"/>
      <c r="CA27" s="610"/>
      <c r="CB27" s="646"/>
      <c r="CD27" s="647" t="s">
        <v>297</v>
      </c>
      <c r="CE27" s="644"/>
      <c r="CF27" s="644"/>
      <c r="CG27" s="644"/>
      <c r="CH27" s="644"/>
      <c r="CI27" s="644"/>
      <c r="CJ27" s="644"/>
      <c r="CK27" s="644"/>
      <c r="CL27" s="644"/>
      <c r="CM27" s="644"/>
      <c r="CN27" s="644"/>
      <c r="CO27" s="644"/>
      <c r="CP27" s="644"/>
      <c r="CQ27" s="645"/>
      <c r="CR27" s="609">
        <v>477061</v>
      </c>
      <c r="CS27" s="598"/>
      <c r="CT27" s="598"/>
      <c r="CU27" s="598"/>
      <c r="CV27" s="598"/>
      <c r="CW27" s="598"/>
      <c r="CX27" s="598"/>
      <c r="CY27" s="599"/>
      <c r="CZ27" s="612">
        <v>4.9000000000000004</v>
      </c>
      <c r="DA27" s="637"/>
      <c r="DB27" s="637"/>
      <c r="DC27" s="638"/>
      <c r="DD27" s="597">
        <v>115576</v>
      </c>
      <c r="DE27" s="598"/>
      <c r="DF27" s="598"/>
      <c r="DG27" s="598"/>
      <c r="DH27" s="598"/>
      <c r="DI27" s="598"/>
      <c r="DJ27" s="598"/>
      <c r="DK27" s="599"/>
      <c r="DL27" s="597">
        <v>110471</v>
      </c>
      <c r="DM27" s="598"/>
      <c r="DN27" s="598"/>
      <c r="DO27" s="598"/>
      <c r="DP27" s="598"/>
      <c r="DQ27" s="598"/>
      <c r="DR27" s="598"/>
      <c r="DS27" s="598"/>
      <c r="DT27" s="598"/>
      <c r="DU27" s="598"/>
      <c r="DV27" s="599"/>
      <c r="DW27" s="612">
        <v>3.3</v>
      </c>
      <c r="DX27" s="637"/>
      <c r="DY27" s="637"/>
      <c r="DZ27" s="637"/>
      <c r="EA27" s="637"/>
      <c r="EB27" s="637"/>
      <c r="EC27" s="639"/>
    </row>
    <row r="28" spans="2:133" ht="11.25" customHeight="1">
      <c r="B28" s="708" t="s">
        <v>298</v>
      </c>
      <c r="C28" s="709"/>
      <c r="D28" s="709"/>
      <c r="E28" s="709"/>
      <c r="F28" s="709"/>
      <c r="G28" s="709"/>
      <c r="H28" s="709"/>
      <c r="I28" s="709"/>
      <c r="J28" s="709"/>
      <c r="K28" s="709"/>
      <c r="L28" s="709"/>
      <c r="M28" s="709"/>
      <c r="N28" s="709"/>
      <c r="O28" s="709"/>
      <c r="P28" s="709"/>
      <c r="Q28" s="710"/>
      <c r="R28" s="609" t="s">
        <v>122</v>
      </c>
      <c r="S28" s="610"/>
      <c r="T28" s="610"/>
      <c r="U28" s="610"/>
      <c r="V28" s="610"/>
      <c r="W28" s="610"/>
      <c r="X28" s="610"/>
      <c r="Y28" s="611"/>
      <c r="Z28" s="665" t="s">
        <v>122</v>
      </c>
      <c r="AA28" s="665"/>
      <c r="AB28" s="665"/>
      <c r="AC28" s="665"/>
      <c r="AD28" s="666" t="s">
        <v>122</v>
      </c>
      <c r="AE28" s="666"/>
      <c r="AF28" s="666"/>
      <c r="AG28" s="666"/>
      <c r="AH28" s="666"/>
      <c r="AI28" s="666"/>
      <c r="AJ28" s="666"/>
      <c r="AK28" s="666"/>
      <c r="AL28" s="612" t="s">
        <v>122</v>
      </c>
      <c r="AM28" s="613"/>
      <c r="AN28" s="613"/>
      <c r="AO28" s="667"/>
      <c r="AP28" s="615"/>
      <c r="AQ28" s="616"/>
      <c r="AR28" s="616"/>
      <c r="AS28" s="616"/>
      <c r="AT28" s="616"/>
      <c r="AU28" s="616"/>
      <c r="AV28" s="616"/>
      <c r="AW28" s="616"/>
      <c r="AX28" s="616"/>
      <c r="AY28" s="616"/>
      <c r="AZ28" s="616"/>
      <c r="BA28" s="616"/>
      <c r="BB28" s="616"/>
      <c r="BC28" s="616"/>
      <c r="BD28" s="616"/>
      <c r="BE28" s="616"/>
      <c r="BF28" s="617"/>
      <c r="BG28" s="609"/>
      <c r="BH28" s="610"/>
      <c r="BI28" s="610"/>
      <c r="BJ28" s="610"/>
      <c r="BK28" s="610"/>
      <c r="BL28" s="610"/>
      <c r="BM28" s="610"/>
      <c r="BN28" s="611"/>
      <c r="BO28" s="665"/>
      <c r="BP28" s="665"/>
      <c r="BQ28" s="665"/>
      <c r="BR28" s="665"/>
      <c r="BS28" s="666"/>
      <c r="BT28" s="666"/>
      <c r="BU28" s="666"/>
      <c r="BV28" s="666"/>
      <c r="BW28" s="666"/>
      <c r="BX28" s="666"/>
      <c r="BY28" s="666"/>
      <c r="BZ28" s="666"/>
      <c r="CA28" s="666"/>
      <c r="CB28" s="707"/>
      <c r="CD28" s="647" t="s">
        <v>299</v>
      </c>
      <c r="CE28" s="644"/>
      <c r="CF28" s="644"/>
      <c r="CG28" s="644"/>
      <c r="CH28" s="644"/>
      <c r="CI28" s="644"/>
      <c r="CJ28" s="644"/>
      <c r="CK28" s="644"/>
      <c r="CL28" s="644"/>
      <c r="CM28" s="644"/>
      <c r="CN28" s="644"/>
      <c r="CO28" s="644"/>
      <c r="CP28" s="644"/>
      <c r="CQ28" s="645"/>
      <c r="CR28" s="609">
        <v>776470</v>
      </c>
      <c r="CS28" s="610"/>
      <c r="CT28" s="610"/>
      <c r="CU28" s="610"/>
      <c r="CV28" s="610"/>
      <c r="CW28" s="610"/>
      <c r="CX28" s="610"/>
      <c r="CY28" s="611"/>
      <c r="CZ28" s="612">
        <v>8</v>
      </c>
      <c r="DA28" s="637"/>
      <c r="DB28" s="637"/>
      <c r="DC28" s="638"/>
      <c r="DD28" s="597">
        <v>728897</v>
      </c>
      <c r="DE28" s="610"/>
      <c r="DF28" s="610"/>
      <c r="DG28" s="610"/>
      <c r="DH28" s="610"/>
      <c r="DI28" s="610"/>
      <c r="DJ28" s="610"/>
      <c r="DK28" s="611"/>
      <c r="DL28" s="597">
        <v>728897</v>
      </c>
      <c r="DM28" s="610"/>
      <c r="DN28" s="610"/>
      <c r="DO28" s="610"/>
      <c r="DP28" s="610"/>
      <c r="DQ28" s="610"/>
      <c r="DR28" s="610"/>
      <c r="DS28" s="610"/>
      <c r="DT28" s="610"/>
      <c r="DU28" s="610"/>
      <c r="DV28" s="611"/>
      <c r="DW28" s="612">
        <v>21.8</v>
      </c>
      <c r="DX28" s="637"/>
      <c r="DY28" s="637"/>
      <c r="DZ28" s="637"/>
      <c r="EA28" s="637"/>
      <c r="EB28" s="637"/>
      <c r="EC28" s="639"/>
    </row>
    <row r="29" spans="2:133" ht="11.25" customHeight="1">
      <c r="B29" s="606" t="s">
        <v>300</v>
      </c>
      <c r="C29" s="607"/>
      <c r="D29" s="607"/>
      <c r="E29" s="607"/>
      <c r="F29" s="607"/>
      <c r="G29" s="607"/>
      <c r="H29" s="607"/>
      <c r="I29" s="607"/>
      <c r="J29" s="607"/>
      <c r="K29" s="607"/>
      <c r="L29" s="607"/>
      <c r="M29" s="607"/>
      <c r="N29" s="607"/>
      <c r="O29" s="607"/>
      <c r="P29" s="607"/>
      <c r="Q29" s="608"/>
      <c r="R29" s="609">
        <v>3578039</v>
      </c>
      <c r="S29" s="610"/>
      <c r="T29" s="610"/>
      <c r="U29" s="610"/>
      <c r="V29" s="610"/>
      <c r="W29" s="610"/>
      <c r="X29" s="610"/>
      <c r="Y29" s="611"/>
      <c r="Z29" s="665">
        <v>36.9</v>
      </c>
      <c r="AA29" s="665"/>
      <c r="AB29" s="665"/>
      <c r="AC29" s="665"/>
      <c r="AD29" s="666" t="s">
        <v>122</v>
      </c>
      <c r="AE29" s="666"/>
      <c r="AF29" s="666"/>
      <c r="AG29" s="666"/>
      <c r="AH29" s="666"/>
      <c r="AI29" s="666"/>
      <c r="AJ29" s="666"/>
      <c r="AK29" s="666"/>
      <c r="AL29" s="612" t="s">
        <v>122</v>
      </c>
      <c r="AM29" s="613"/>
      <c r="AN29" s="613"/>
      <c r="AO29" s="667"/>
      <c r="AP29" s="677" t="s">
        <v>219</v>
      </c>
      <c r="AQ29" s="678"/>
      <c r="AR29" s="678"/>
      <c r="AS29" s="678"/>
      <c r="AT29" s="678"/>
      <c r="AU29" s="678"/>
      <c r="AV29" s="678"/>
      <c r="AW29" s="678"/>
      <c r="AX29" s="678"/>
      <c r="AY29" s="678"/>
      <c r="AZ29" s="678"/>
      <c r="BA29" s="678"/>
      <c r="BB29" s="678"/>
      <c r="BC29" s="678"/>
      <c r="BD29" s="678"/>
      <c r="BE29" s="678"/>
      <c r="BF29" s="679"/>
      <c r="BG29" s="677" t="s">
        <v>301</v>
      </c>
      <c r="BH29" s="705"/>
      <c r="BI29" s="705"/>
      <c r="BJ29" s="705"/>
      <c r="BK29" s="705"/>
      <c r="BL29" s="705"/>
      <c r="BM29" s="705"/>
      <c r="BN29" s="705"/>
      <c r="BO29" s="705"/>
      <c r="BP29" s="705"/>
      <c r="BQ29" s="706"/>
      <c r="BR29" s="677" t="s">
        <v>302</v>
      </c>
      <c r="BS29" s="705"/>
      <c r="BT29" s="705"/>
      <c r="BU29" s="705"/>
      <c r="BV29" s="705"/>
      <c r="BW29" s="705"/>
      <c r="BX29" s="705"/>
      <c r="BY29" s="705"/>
      <c r="BZ29" s="705"/>
      <c r="CA29" s="705"/>
      <c r="CB29" s="706"/>
      <c r="CD29" s="687" t="s">
        <v>303</v>
      </c>
      <c r="CE29" s="688"/>
      <c r="CF29" s="647" t="s">
        <v>304</v>
      </c>
      <c r="CG29" s="644"/>
      <c r="CH29" s="644"/>
      <c r="CI29" s="644"/>
      <c r="CJ29" s="644"/>
      <c r="CK29" s="644"/>
      <c r="CL29" s="644"/>
      <c r="CM29" s="644"/>
      <c r="CN29" s="644"/>
      <c r="CO29" s="644"/>
      <c r="CP29" s="644"/>
      <c r="CQ29" s="645"/>
      <c r="CR29" s="609">
        <v>776118</v>
      </c>
      <c r="CS29" s="598"/>
      <c r="CT29" s="598"/>
      <c r="CU29" s="598"/>
      <c r="CV29" s="598"/>
      <c r="CW29" s="598"/>
      <c r="CX29" s="598"/>
      <c r="CY29" s="599"/>
      <c r="CZ29" s="612">
        <v>8</v>
      </c>
      <c r="DA29" s="637"/>
      <c r="DB29" s="637"/>
      <c r="DC29" s="638"/>
      <c r="DD29" s="597">
        <v>728545</v>
      </c>
      <c r="DE29" s="598"/>
      <c r="DF29" s="598"/>
      <c r="DG29" s="598"/>
      <c r="DH29" s="598"/>
      <c r="DI29" s="598"/>
      <c r="DJ29" s="598"/>
      <c r="DK29" s="599"/>
      <c r="DL29" s="597">
        <v>728545</v>
      </c>
      <c r="DM29" s="598"/>
      <c r="DN29" s="598"/>
      <c r="DO29" s="598"/>
      <c r="DP29" s="598"/>
      <c r="DQ29" s="598"/>
      <c r="DR29" s="598"/>
      <c r="DS29" s="598"/>
      <c r="DT29" s="598"/>
      <c r="DU29" s="598"/>
      <c r="DV29" s="599"/>
      <c r="DW29" s="612">
        <v>21.8</v>
      </c>
      <c r="DX29" s="637"/>
      <c r="DY29" s="637"/>
      <c r="DZ29" s="637"/>
      <c r="EA29" s="637"/>
      <c r="EB29" s="637"/>
      <c r="EC29" s="639"/>
    </row>
    <row r="30" spans="2:133" ht="11.25" customHeight="1">
      <c r="B30" s="606" t="s">
        <v>305</v>
      </c>
      <c r="C30" s="607"/>
      <c r="D30" s="607"/>
      <c r="E30" s="607"/>
      <c r="F30" s="607"/>
      <c r="G30" s="607"/>
      <c r="H30" s="607"/>
      <c r="I30" s="607"/>
      <c r="J30" s="607"/>
      <c r="K30" s="607"/>
      <c r="L30" s="607"/>
      <c r="M30" s="607"/>
      <c r="N30" s="607"/>
      <c r="O30" s="607"/>
      <c r="P30" s="607"/>
      <c r="Q30" s="608"/>
      <c r="R30" s="609">
        <v>17036</v>
      </c>
      <c r="S30" s="610"/>
      <c r="T30" s="610"/>
      <c r="U30" s="610"/>
      <c r="V30" s="610"/>
      <c r="W30" s="610"/>
      <c r="X30" s="610"/>
      <c r="Y30" s="611"/>
      <c r="Z30" s="665">
        <v>0.2</v>
      </c>
      <c r="AA30" s="665"/>
      <c r="AB30" s="665"/>
      <c r="AC30" s="665"/>
      <c r="AD30" s="666">
        <v>3783</v>
      </c>
      <c r="AE30" s="666"/>
      <c r="AF30" s="666"/>
      <c r="AG30" s="666"/>
      <c r="AH30" s="666"/>
      <c r="AI30" s="666"/>
      <c r="AJ30" s="666"/>
      <c r="AK30" s="666"/>
      <c r="AL30" s="612">
        <v>0.1</v>
      </c>
      <c r="AM30" s="613"/>
      <c r="AN30" s="613"/>
      <c r="AO30" s="667"/>
      <c r="AP30" s="693" t="s">
        <v>306</v>
      </c>
      <c r="AQ30" s="694"/>
      <c r="AR30" s="694"/>
      <c r="AS30" s="694"/>
      <c r="AT30" s="699" t="s">
        <v>307</v>
      </c>
      <c r="AU30" s="210"/>
      <c r="AV30" s="210"/>
      <c r="AW30" s="210"/>
      <c r="AX30" s="702" t="s">
        <v>181</v>
      </c>
      <c r="AY30" s="703"/>
      <c r="AZ30" s="703"/>
      <c r="BA30" s="703"/>
      <c r="BB30" s="703"/>
      <c r="BC30" s="703"/>
      <c r="BD30" s="703"/>
      <c r="BE30" s="703"/>
      <c r="BF30" s="704"/>
      <c r="BG30" s="683">
        <v>98</v>
      </c>
      <c r="BH30" s="684"/>
      <c r="BI30" s="684"/>
      <c r="BJ30" s="684"/>
      <c r="BK30" s="684"/>
      <c r="BL30" s="684"/>
      <c r="BM30" s="685">
        <v>92.5</v>
      </c>
      <c r="BN30" s="684"/>
      <c r="BO30" s="684"/>
      <c r="BP30" s="684"/>
      <c r="BQ30" s="686"/>
      <c r="BR30" s="683">
        <v>97.9</v>
      </c>
      <c r="BS30" s="684"/>
      <c r="BT30" s="684"/>
      <c r="BU30" s="684"/>
      <c r="BV30" s="684"/>
      <c r="BW30" s="684"/>
      <c r="BX30" s="685">
        <v>92.5</v>
      </c>
      <c r="BY30" s="684"/>
      <c r="BZ30" s="684"/>
      <c r="CA30" s="684"/>
      <c r="CB30" s="686"/>
      <c r="CD30" s="689"/>
      <c r="CE30" s="690"/>
      <c r="CF30" s="647" t="s">
        <v>308</v>
      </c>
      <c r="CG30" s="644"/>
      <c r="CH30" s="644"/>
      <c r="CI30" s="644"/>
      <c r="CJ30" s="644"/>
      <c r="CK30" s="644"/>
      <c r="CL30" s="644"/>
      <c r="CM30" s="644"/>
      <c r="CN30" s="644"/>
      <c r="CO30" s="644"/>
      <c r="CP30" s="644"/>
      <c r="CQ30" s="645"/>
      <c r="CR30" s="609">
        <v>722769</v>
      </c>
      <c r="CS30" s="610"/>
      <c r="CT30" s="610"/>
      <c r="CU30" s="610"/>
      <c r="CV30" s="610"/>
      <c r="CW30" s="610"/>
      <c r="CX30" s="610"/>
      <c r="CY30" s="611"/>
      <c r="CZ30" s="612">
        <v>7.5</v>
      </c>
      <c r="DA30" s="637"/>
      <c r="DB30" s="637"/>
      <c r="DC30" s="638"/>
      <c r="DD30" s="597">
        <v>678407</v>
      </c>
      <c r="DE30" s="610"/>
      <c r="DF30" s="610"/>
      <c r="DG30" s="610"/>
      <c r="DH30" s="610"/>
      <c r="DI30" s="610"/>
      <c r="DJ30" s="610"/>
      <c r="DK30" s="611"/>
      <c r="DL30" s="597">
        <v>678407</v>
      </c>
      <c r="DM30" s="610"/>
      <c r="DN30" s="610"/>
      <c r="DO30" s="610"/>
      <c r="DP30" s="610"/>
      <c r="DQ30" s="610"/>
      <c r="DR30" s="610"/>
      <c r="DS30" s="610"/>
      <c r="DT30" s="610"/>
      <c r="DU30" s="610"/>
      <c r="DV30" s="611"/>
      <c r="DW30" s="612">
        <v>20.3</v>
      </c>
      <c r="DX30" s="637"/>
      <c r="DY30" s="637"/>
      <c r="DZ30" s="637"/>
      <c r="EA30" s="637"/>
      <c r="EB30" s="637"/>
      <c r="EC30" s="639"/>
    </row>
    <row r="31" spans="2:133" ht="11.25" customHeight="1">
      <c r="B31" s="606" t="s">
        <v>309</v>
      </c>
      <c r="C31" s="607"/>
      <c r="D31" s="607"/>
      <c r="E31" s="607"/>
      <c r="F31" s="607"/>
      <c r="G31" s="607"/>
      <c r="H31" s="607"/>
      <c r="I31" s="607"/>
      <c r="J31" s="607"/>
      <c r="K31" s="607"/>
      <c r="L31" s="607"/>
      <c r="M31" s="607"/>
      <c r="N31" s="607"/>
      <c r="O31" s="607"/>
      <c r="P31" s="607"/>
      <c r="Q31" s="608"/>
      <c r="R31" s="609">
        <v>2760</v>
      </c>
      <c r="S31" s="610"/>
      <c r="T31" s="610"/>
      <c r="U31" s="610"/>
      <c r="V31" s="610"/>
      <c r="W31" s="610"/>
      <c r="X31" s="610"/>
      <c r="Y31" s="611"/>
      <c r="Z31" s="665">
        <v>0</v>
      </c>
      <c r="AA31" s="665"/>
      <c r="AB31" s="665"/>
      <c r="AC31" s="665"/>
      <c r="AD31" s="666" t="s">
        <v>122</v>
      </c>
      <c r="AE31" s="666"/>
      <c r="AF31" s="666"/>
      <c r="AG31" s="666"/>
      <c r="AH31" s="666"/>
      <c r="AI31" s="666"/>
      <c r="AJ31" s="666"/>
      <c r="AK31" s="666"/>
      <c r="AL31" s="612" t="s">
        <v>122</v>
      </c>
      <c r="AM31" s="613"/>
      <c r="AN31" s="613"/>
      <c r="AO31" s="667"/>
      <c r="AP31" s="695"/>
      <c r="AQ31" s="696"/>
      <c r="AR31" s="696"/>
      <c r="AS31" s="696"/>
      <c r="AT31" s="700"/>
      <c r="AU31" s="209" t="s">
        <v>310</v>
      </c>
      <c r="AV31" s="209"/>
      <c r="AW31" s="209"/>
      <c r="AX31" s="606" t="s">
        <v>311</v>
      </c>
      <c r="AY31" s="607"/>
      <c r="AZ31" s="607"/>
      <c r="BA31" s="607"/>
      <c r="BB31" s="607"/>
      <c r="BC31" s="607"/>
      <c r="BD31" s="607"/>
      <c r="BE31" s="607"/>
      <c r="BF31" s="608"/>
      <c r="BG31" s="681">
        <v>98.7</v>
      </c>
      <c r="BH31" s="598"/>
      <c r="BI31" s="598"/>
      <c r="BJ31" s="598"/>
      <c r="BK31" s="598"/>
      <c r="BL31" s="598"/>
      <c r="BM31" s="613">
        <v>95.4</v>
      </c>
      <c r="BN31" s="682"/>
      <c r="BO31" s="682"/>
      <c r="BP31" s="682"/>
      <c r="BQ31" s="643"/>
      <c r="BR31" s="681">
        <v>98.3</v>
      </c>
      <c r="BS31" s="598"/>
      <c r="BT31" s="598"/>
      <c r="BU31" s="598"/>
      <c r="BV31" s="598"/>
      <c r="BW31" s="598"/>
      <c r="BX31" s="613">
        <v>95.5</v>
      </c>
      <c r="BY31" s="682"/>
      <c r="BZ31" s="682"/>
      <c r="CA31" s="682"/>
      <c r="CB31" s="643"/>
      <c r="CD31" s="689"/>
      <c r="CE31" s="690"/>
      <c r="CF31" s="647" t="s">
        <v>312</v>
      </c>
      <c r="CG31" s="644"/>
      <c r="CH31" s="644"/>
      <c r="CI31" s="644"/>
      <c r="CJ31" s="644"/>
      <c r="CK31" s="644"/>
      <c r="CL31" s="644"/>
      <c r="CM31" s="644"/>
      <c r="CN31" s="644"/>
      <c r="CO31" s="644"/>
      <c r="CP31" s="644"/>
      <c r="CQ31" s="645"/>
      <c r="CR31" s="609">
        <v>53349</v>
      </c>
      <c r="CS31" s="598"/>
      <c r="CT31" s="598"/>
      <c r="CU31" s="598"/>
      <c r="CV31" s="598"/>
      <c r="CW31" s="598"/>
      <c r="CX31" s="598"/>
      <c r="CY31" s="599"/>
      <c r="CZ31" s="612">
        <v>0.6</v>
      </c>
      <c r="DA31" s="637"/>
      <c r="DB31" s="637"/>
      <c r="DC31" s="638"/>
      <c r="DD31" s="597">
        <v>50138</v>
      </c>
      <c r="DE31" s="598"/>
      <c r="DF31" s="598"/>
      <c r="DG31" s="598"/>
      <c r="DH31" s="598"/>
      <c r="DI31" s="598"/>
      <c r="DJ31" s="598"/>
      <c r="DK31" s="599"/>
      <c r="DL31" s="597">
        <v>50138</v>
      </c>
      <c r="DM31" s="598"/>
      <c r="DN31" s="598"/>
      <c r="DO31" s="598"/>
      <c r="DP31" s="598"/>
      <c r="DQ31" s="598"/>
      <c r="DR31" s="598"/>
      <c r="DS31" s="598"/>
      <c r="DT31" s="598"/>
      <c r="DU31" s="598"/>
      <c r="DV31" s="599"/>
      <c r="DW31" s="612">
        <v>1.5</v>
      </c>
      <c r="DX31" s="637"/>
      <c r="DY31" s="637"/>
      <c r="DZ31" s="637"/>
      <c r="EA31" s="637"/>
      <c r="EB31" s="637"/>
      <c r="EC31" s="639"/>
    </row>
    <row r="32" spans="2:133" ht="11.25" customHeight="1">
      <c r="B32" s="606" t="s">
        <v>313</v>
      </c>
      <c r="C32" s="607"/>
      <c r="D32" s="607"/>
      <c r="E32" s="607"/>
      <c r="F32" s="607"/>
      <c r="G32" s="607"/>
      <c r="H32" s="607"/>
      <c r="I32" s="607"/>
      <c r="J32" s="607"/>
      <c r="K32" s="607"/>
      <c r="L32" s="607"/>
      <c r="M32" s="607"/>
      <c r="N32" s="607"/>
      <c r="O32" s="607"/>
      <c r="P32" s="607"/>
      <c r="Q32" s="608"/>
      <c r="R32" s="609">
        <v>406419</v>
      </c>
      <c r="S32" s="610"/>
      <c r="T32" s="610"/>
      <c r="U32" s="610"/>
      <c r="V32" s="610"/>
      <c r="W32" s="610"/>
      <c r="X32" s="610"/>
      <c r="Y32" s="611"/>
      <c r="Z32" s="665">
        <v>4.2</v>
      </c>
      <c r="AA32" s="665"/>
      <c r="AB32" s="665"/>
      <c r="AC32" s="665"/>
      <c r="AD32" s="666" t="s">
        <v>122</v>
      </c>
      <c r="AE32" s="666"/>
      <c r="AF32" s="666"/>
      <c r="AG32" s="666"/>
      <c r="AH32" s="666"/>
      <c r="AI32" s="666"/>
      <c r="AJ32" s="666"/>
      <c r="AK32" s="666"/>
      <c r="AL32" s="612" t="s">
        <v>122</v>
      </c>
      <c r="AM32" s="613"/>
      <c r="AN32" s="613"/>
      <c r="AO32" s="667"/>
      <c r="AP32" s="697"/>
      <c r="AQ32" s="698"/>
      <c r="AR32" s="698"/>
      <c r="AS32" s="698"/>
      <c r="AT32" s="701"/>
      <c r="AU32" s="211"/>
      <c r="AV32" s="211"/>
      <c r="AW32" s="211"/>
      <c r="AX32" s="615" t="s">
        <v>314</v>
      </c>
      <c r="AY32" s="616"/>
      <c r="AZ32" s="616"/>
      <c r="BA32" s="616"/>
      <c r="BB32" s="616"/>
      <c r="BC32" s="616"/>
      <c r="BD32" s="616"/>
      <c r="BE32" s="616"/>
      <c r="BF32" s="617"/>
      <c r="BG32" s="680">
        <v>96.2</v>
      </c>
      <c r="BH32" s="619"/>
      <c r="BI32" s="619"/>
      <c r="BJ32" s="619"/>
      <c r="BK32" s="619"/>
      <c r="BL32" s="619"/>
      <c r="BM32" s="663">
        <v>85.6</v>
      </c>
      <c r="BN32" s="619"/>
      <c r="BO32" s="619"/>
      <c r="BP32" s="619"/>
      <c r="BQ32" s="656"/>
      <c r="BR32" s="680">
        <v>96.4</v>
      </c>
      <c r="BS32" s="619"/>
      <c r="BT32" s="619"/>
      <c r="BU32" s="619"/>
      <c r="BV32" s="619"/>
      <c r="BW32" s="619"/>
      <c r="BX32" s="663">
        <v>85.3</v>
      </c>
      <c r="BY32" s="619"/>
      <c r="BZ32" s="619"/>
      <c r="CA32" s="619"/>
      <c r="CB32" s="656"/>
      <c r="CD32" s="691"/>
      <c r="CE32" s="692"/>
      <c r="CF32" s="647" t="s">
        <v>315</v>
      </c>
      <c r="CG32" s="644"/>
      <c r="CH32" s="644"/>
      <c r="CI32" s="644"/>
      <c r="CJ32" s="644"/>
      <c r="CK32" s="644"/>
      <c r="CL32" s="644"/>
      <c r="CM32" s="644"/>
      <c r="CN32" s="644"/>
      <c r="CO32" s="644"/>
      <c r="CP32" s="644"/>
      <c r="CQ32" s="645"/>
      <c r="CR32" s="609">
        <v>352</v>
      </c>
      <c r="CS32" s="610"/>
      <c r="CT32" s="610"/>
      <c r="CU32" s="610"/>
      <c r="CV32" s="610"/>
      <c r="CW32" s="610"/>
      <c r="CX32" s="610"/>
      <c r="CY32" s="611"/>
      <c r="CZ32" s="612">
        <v>0</v>
      </c>
      <c r="DA32" s="637"/>
      <c r="DB32" s="637"/>
      <c r="DC32" s="638"/>
      <c r="DD32" s="597">
        <v>352</v>
      </c>
      <c r="DE32" s="610"/>
      <c r="DF32" s="610"/>
      <c r="DG32" s="610"/>
      <c r="DH32" s="610"/>
      <c r="DI32" s="610"/>
      <c r="DJ32" s="610"/>
      <c r="DK32" s="611"/>
      <c r="DL32" s="597">
        <v>352</v>
      </c>
      <c r="DM32" s="610"/>
      <c r="DN32" s="610"/>
      <c r="DO32" s="610"/>
      <c r="DP32" s="610"/>
      <c r="DQ32" s="610"/>
      <c r="DR32" s="610"/>
      <c r="DS32" s="610"/>
      <c r="DT32" s="610"/>
      <c r="DU32" s="610"/>
      <c r="DV32" s="611"/>
      <c r="DW32" s="612">
        <v>0</v>
      </c>
      <c r="DX32" s="637"/>
      <c r="DY32" s="637"/>
      <c r="DZ32" s="637"/>
      <c r="EA32" s="637"/>
      <c r="EB32" s="637"/>
      <c r="EC32" s="639"/>
    </row>
    <row r="33" spans="2:133" ht="11.25" customHeight="1">
      <c r="B33" s="606" t="s">
        <v>316</v>
      </c>
      <c r="C33" s="607"/>
      <c r="D33" s="607"/>
      <c r="E33" s="607"/>
      <c r="F33" s="607"/>
      <c r="G33" s="607"/>
      <c r="H33" s="607"/>
      <c r="I33" s="607"/>
      <c r="J33" s="607"/>
      <c r="K33" s="607"/>
      <c r="L33" s="607"/>
      <c r="M33" s="607"/>
      <c r="N33" s="607"/>
      <c r="O33" s="607"/>
      <c r="P33" s="607"/>
      <c r="Q33" s="608"/>
      <c r="R33" s="609">
        <v>29915</v>
      </c>
      <c r="S33" s="610"/>
      <c r="T33" s="610"/>
      <c r="U33" s="610"/>
      <c r="V33" s="610"/>
      <c r="W33" s="610"/>
      <c r="X33" s="610"/>
      <c r="Y33" s="611"/>
      <c r="Z33" s="665">
        <v>0.3</v>
      </c>
      <c r="AA33" s="665"/>
      <c r="AB33" s="665"/>
      <c r="AC33" s="665"/>
      <c r="AD33" s="666" t="s">
        <v>122</v>
      </c>
      <c r="AE33" s="666"/>
      <c r="AF33" s="666"/>
      <c r="AG33" s="666"/>
      <c r="AH33" s="666"/>
      <c r="AI33" s="666"/>
      <c r="AJ33" s="666"/>
      <c r="AK33" s="666"/>
      <c r="AL33" s="612" t="s">
        <v>122</v>
      </c>
      <c r="AM33" s="613"/>
      <c r="AN33" s="613"/>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317</v>
      </c>
      <c r="CE33" s="644"/>
      <c r="CF33" s="644"/>
      <c r="CG33" s="644"/>
      <c r="CH33" s="644"/>
      <c r="CI33" s="644"/>
      <c r="CJ33" s="644"/>
      <c r="CK33" s="644"/>
      <c r="CL33" s="644"/>
      <c r="CM33" s="644"/>
      <c r="CN33" s="644"/>
      <c r="CO33" s="644"/>
      <c r="CP33" s="644"/>
      <c r="CQ33" s="645"/>
      <c r="CR33" s="609">
        <v>4486129</v>
      </c>
      <c r="CS33" s="598"/>
      <c r="CT33" s="598"/>
      <c r="CU33" s="598"/>
      <c r="CV33" s="598"/>
      <c r="CW33" s="598"/>
      <c r="CX33" s="598"/>
      <c r="CY33" s="599"/>
      <c r="CZ33" s="612">
        <v>46.4</v>
      </c>
      <c r="DA33" s="637"/>
      <c r="DB33" s="637"/>
      <c r="DC33" s="638"/>
      <c r="DD33" s="597">
        <v>1638208</v>
      </c>
      <c r="DE33" s="598"/>
      <c r="DF33" s="598"/>
      <c r="DG33" s="598"/>
      <c r="DH33" s="598"/>
      <c r="DI33" s="598"/>
      <c r="DJ33" s="598"/>
      <c r="DK33" s="599"/>
      <c r="DL33" s="597">
        <v>1194085</v>
      </c>
      <c r="DM33" s="598"/>
      <c r="DN33" s="598"/>
      <c r="DO33" s="598"/>
      <c r="DP33" s="598"/>
      <c r="DQ33" s="598"/>
      <c r="DR33" s="598"/>
      <c r="DS33" s="598"/>
      <c r="DT33" s="598"/>
      <c r="DU33" s="598"/>
      <c r="DV33" s="599"/>
      <c r="DW33" s="612">
        <v>35.700000000000003</v>
      </c>
      <c r="DX33" s="637"/>
      <c r="DY33" s="637"/>
      <c r="DZ33" s="637"/>
      <c r="EA33" s="637"/>
      <c r="EB33" s="637"/>
      <c r="EC33" s="639"/>
    </row>
    <row r="34" spans="2:133" ht="11.25" customHeight="1">
      <c r="B34" s="606" t="s">
        <v>318</v>
      </c>
      <c r="C34" s="607"/>
      <c r="D34" s="607"/>
      <c r="E34" s="607"/>
      <c r="F34" s="607"/>
      <c r="G34" s="607"/>
      <c r="H34" s="607"/>
      <c r="I34" s="607"/>
      <c r="J34" s="607"/>
      <c r="K34" s="607"/>
      <c r="L34" s="607"/>
      <c r="M34" s="607"/>
      <c r="N34" s="607"/>
      <c r="O34" s="607"/>
      <c r="P34" s="607"/>
      <c r="Q34" s="608"/>
      <c r="R34" s="609">
        <v>217171</v>
      </c>
      <c r="S34" s="610"/>
      <c r="T34" s="610"/>
      <c r="U34" s="610"/>
      <c r="V34" s="610"/>
      <c r="W34" s="610"/>
      <c r="X34" s="610"/>
      <c r="Y34" s="611"/>
      <c r="Z34" s="665">
        <v>2.2000000000000002</v>
      </c>
      <c r="AA34" s="665"/>
      <c r="AB34" s="665"/>
      <c r="AC34" s="665"/>
      <c r="AD34" s="666">
        <v>3019</v>
      </c>
      <c r="AE34" s="666"/>
      <c r="AF34" s="666"/>
      <c r="AG34" s="666"/>
      <c r="AH34" s="666"/>
      <c r="AI34" s="666"/>
      <c r="AJ34" s="666"/>
      <c r="AK34" s="666"/>
      <c r="AL34" s="612">
        <v>0.1</v>
      </c>
      <c r="AM34" s="613"/>
      <c r="AN34" s="613"/>
      <c r="AO34" s="667"/>
      <c r="AP34" s="214"/>
      <c r="AQ34" s="677" t="s">
        <v>319</v>
      </c>
      <c r="AR34" s="678"/>
      <c r="AS34" s="678"/>
      <c r="AT34" s="678"/>
      <c r="AU34" s="678"/>
      <c r="AV34" s="678"/>
      <c r="AW34" s="678"/>
      <c r="AX34" s="678"/>
      <c r="AY34" s="678"/>
      <c r="AZ34" s="678"/>
      <c r="BA34" s="678"/>
      <c r="BB34" s="678"/>
      <c r="BC34" s="678"/>
      <c r="BD34" s="678"/>
      <c r="BE34" s="678"/>
      <c r="BF34" s="679"/>
      <c r="BG34" s="677" t="s">
        <v>320</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321</v>
      </c>
      <c r="CE34" s="644"/>
      <c r="CF34" s="644"/>
      <c r="CG34" s="644"/>
      <c r="CH34" s="644"/>
      <c r="CI34" s="644"/>
      <c r="CJ34" s="644"/>
      <c r="CK34" s="644"/>
      <c r="CL34" s="644"/>
      <c r="CM34" s="644"/>
      <c r="CN34" s="644"/>
      <c r="CO34" s="644"/>
      <c r="CP34" s="644"/>
      <c r="CQ34" s="645"/>
      <c r="CR34" s="609">
        <v>2432671</v>
      </c>
      <c r="CS34" s="610"/>
      <c r="CT34" s="610"/>
      <c r="CU34" s="610"/>
      <c r="CV34" s="610"/>
      <c r="CW34" s="610"/>
      <c r="CX34" s="610"/>
      <c r="CY34" s="611"/>
      <c r="CZ34" s="612">
        <v>25.2</v>
      </c>
      <c r="DA34" s="637"/>
      <c r="DB34" s="637"/>
      <c r="DC34" s="638"/>
      <c r="DD34" s="597">
        <v>917982</v>
      </c>
      <c r="DE34" s="610"/>
      <c r="DF34" s="610"/>
      <c r="DG34" s="610"/>
      <c r="DH34" s="610"/>
      <c r="DI34" s="610"/>
      <c r="DJ34" s="610"/>
      <c r="DK34" s="611"/>
      <c r="DL34" s="597">
        <v>736933</v>
      </c>
      <c r="DM34" s="610"/>
      <c r="DN34" s="610"/>
      <c r="DO34" s="610"/>
      <c r="DP34" s="610"/>
      <c r="DQ34" s="610"/>
      <c r="DR34" s="610"/>
      <c r="DS34" s="610"/>
      <c r="DT34" s="610"/>
      <c r="DU34" s="610"/>
      <c r="DV34" s="611"/>
      <c r="DW34" s="612">
        <v>22.1</v>
      </c>
      <c r="DX34" s="637"/>
      <c r="DY34" s="637"/>
      <c r="DZ34" s="637"/>
      <c r="EA34" s="637"/>
      <c r="EB34" s="637"/>
      <c r="EC34" s="639"/>
    </row>
    <row r="35" spans="2:133" ht="11.25" customHeight="1">
      <c r="B35" s="606" t="s">
        <v>322</v>
      </c>
      <c r="C35" s="607"/>
      <c r="D35" s="607"/>
      <c r="E35" s="607"/>
      <c r="F35" s="607"/>
      <c r="G35" s="607"/>
      <c r="H35" s="607"/>
      <c r="I35" s="607"/>
      <c r="J35" s="607"/>
      <c r="K35" s="607"/>
      <c r="L35" s="607"/>
      <c r="M35" s="607"/>
      <c r="N35" s="607"/>
      <c r="O35" s="607"/>
      <c r="P35" s="607"/>
      <c r="Q35" s="608"/>
      <c r="R35" s="609">
        <v>1006484</v>
      </c>
      <c r="S35" s="610"/>
      <c r="T35" s="610"/>
      <c r="U35" s="610"/>
      <c r="V35" s="610"/>
      <c r="W35" s="610"/>
      <c r="X35" s="610"/>
      <c r="Y35" s="611"/>
      <c r="Z35" s="665">
        <v>10.4</v>
      </c>
      <c r="AA35" s="665"/>
      <c r="AB35" s="665"/>
      <c r="AC35" s="665"/>
      <c r="AD35" s="666" t="s">
        <v>122</v>
      </c>
      <c r="AE35" s="666"/>
      <c r="AF35" s="666"/>
      <c r="AG35" s="666"/>
      <c r="AH35" s="666"/>
      <c r="AI35" s="666"/>
      <c r="AJ35" s="666"/>
      <c r="AK35" s="666"/>
      <c r="AL35" s="612" t="s">
        <v>122</v>
      </c>
      <c r="AM35" s="613"/>
      <c r="AN35" s="613"/>
      <c r="AO35" s="667"/>
      <c r="AP35" s="214"/>
      <c r="AQ35" s="671" t="s">
        <v>323</v>
      </c>
      <c r="AR35" s="672"/>
      <c r="AS35" s="672"/>
      <c r="AT35" s="672"/>
      <c r="AU35" s="672"/>
      <c r="AV35" s="672"/>
      <c r="AW35" s="672"/>
      <c r="AX35" s="672"/>
      <c r="AY35" s="673"/>
      <c r="AZ35" s="668">
        <v>475878</v>
      </c>
      <c r="BA35" s="669"/>
      <c r="BB35" s="669"/>
      <c r="BC35" s="669"/>
      <c r="BD35" s="669"/>
      <c r="BE35" s="669"/>
      <c r="BF35" s="670"/>
      <c r="BG35" s="674" t="s">
        <v>324</v>
      </c>
      <c r="BH35" s="675"/>
      <c r="BI35" s="675"/>
      <c r="BJ35" s="675"/>
      <c r="BK35" s="675"/>
      <c r="BL35" s="675"/>
      <c r="BM35" s="675"/>
      <c r="BN35" s="675"/>
      <c r="BO35" s="675"/>
      <c r="BP35" s="675"/>
      <c r="BQ35" s="675"/>
      <c r="BR35" s="675"/>
      <c r="BS35" s="675"/>
      <c r="BT35" s="675"/>
      <c r="BU35" s="676"/>
      <c r="BV35" s="668">
        <v>198</v>
      </c>
      <c r="BW35" s="669"/>
      <c r="BX35" s="669"/>
      <c r="BY35" s="669"/>
      <c r="BZ35" s="669"/>
      <c r="CA35" s="669"/>
      <c r="CB35" s="670"/>
      <c r="CD35" s="647" t="s">
        <v>325</v>
      </c>
      <c r="CE35" s="644"/>
      <c r="CF35" s="644"/>
      <c r="CG35" s="644"/>
      <c r="CH35" s="644"/>
      <c r="CI35" s="644"/>
      <c r="CJ35" s="644"/>
      <c r="CK35" s="644"/>
      <c r="CL35" s="644"/>
      <c r="CM35" s="644"/>
      <c r="CN35" s="644"/>
      <c r="CO35" s="644"/>
      <c r="CP35" s="644"/>
      <c r="CQ35" s="645"/>
      <c r="CR35" s="609">
        <v>86175</v>
      </c>
      <c r="CS35" s="598"/>
      <c r="CT35" s="598"/>
      <c r="CU35" s="598"/>
      <c r="CV35" s="598"/>
      <c r="CW35" s="598"/>
      <c r="CX35" s="598"/>
      <c r="CY35" s="599"/>
      <c r="CZ35" s="612">
        <v>0.9</v>
      </c>
      <c r="DA35" s="637"/>
      <c r="DB35" s="637"/>
      <c r="DC35" s="638"/>
      <c r="DD35" s="597">
        <v>69656</v>
      </c>
      <c r="DE35" s="598"/>
      <c r="DF35" s="598"/>
      <c r="DG35" s="598"/>
      <c r="DH35" s="598"/>
      <c r="DI35" s="598"/>
      <c r="DJ35" s="598"/>
      <c r="DK35" s="599"/>
      <c r="DL35" s="597">
        <v>69656</v>
      </c>
      <c r="DM35" s="598"/>
      <c r="DN35" s="598"/>
      <c r="DO35" s="598"/>
      <c r="DP35" s="598"/>
      <c r="DQ35" s="598"/>
      <c r="DR35" s="598"/>
      <c r="DS35" s="598"/>
      <c r="DT35" s="598"/>
      <c r="DU35" s="598"/>
      <c r="DV35" s="599"/>
      <c r="DW35" s="612">
        <v>2.1</v>
      </c>
      <c r="DX35" s="637"/>
      <c r="DY35" s="637"/>
      <c r="DZ35" s="637"/>
      <c r="EA35" s="637"/>
      <c r="EB35" s="637"/>
      <c r="EC35" s="639"/>
    </row>
    <row r="36" spans="2:133" ht="11.25" customHeight="1">
      <c r="B36" s="606" t="s">
        <v>326</v>
      </c>
      <c r="C36" s="607"/>
      <c r="D36" s="607"/>
      <c r="E36" s="607"/>
      <c r="F36" s="607"/>
      <c r="G36" s="607"/>
      <c r="H36" s="607"/>
      <c r="I36" s="607"/>
      <c r="J36" s="607"/>
      <c r="K36" s="607"/>
      <c r="L36" s="607"/>
      <c r="M36" s="607"/>
      <c r="N36" s="607"/>
      <c r="O36" s="607"/>
      <c r="P36" s="607"/>
      <c r="Q36" s="608"/>
      <c r="R36" s="609" t="s">
        <v>122</v>
      </c>
      <c r="S36" s="610"/>
      <c r="T36" s="610"/>
      <c r="U36" s="610"/>
      <c r="V36" s="610"/>
      <c r="W36" s="610"/>
      <c r="X36" s="610"/>
      <c r="Y36" s="611"/>
      <c r="Z36" s="665" t="s">
        <v>122</v>
      </c>
      <c r="AA36" s="665"/>
      <c r="AB36" s="665"/>
      <c r="AC36" s="665"/>
      <c r="AD36" s="666" t="s">
        <v>122</v>
      </c>
      <c r="AE36" s="666"/>
      <c r="AF36" s="666"/>
      <c r="AG36" s="666"/>
      <c r="AH36" s="666"/>
      <c r="AI36" s="666"/>
      <c r="AJ36" s="666"/>
      <c r="AK36" s="666"/>
      <c r="AL36" s="612" t="s">
        <v>231</v>
      </c>
      <c r="AM36" s="613"/>
      <c r="AN36" s="613"/>
      <c r="AO36" s="667"/>
      <c r="AQ36" s="640" t="s">
        <v>327</v>
      </c>
      <c r="AR36" s="641"/>
      <c r="AS36" s="641"/>
      <c r="AT36" s="641"/>
      <c r="AU36" s="641"/>
      <c r="AV36" s="641"/>
      <c r="AW36" s="641"/>
      <c r="AX36" s="641"/>
      <c r="AY36" s="642"/>
      <c r="AZ36" s="609">
        <v>22326</v>
      </c>
      <c r="BA36" s="610"/>
      <c r="BB36" s="610"/>
      <c r="BC36" s="610"/>
      <c r="BD36" s="598"/>
      <c r="BE36" s="598"/>
      <c r="BF36" s="643"/>
      <c r="BG36" s="647" t="s">
        <v>328</v>
      </c>
      <c r="BH36" s="644"/>
      <c r="BI36" s="644"/>
      <c r="BJ36" s="644"/>
      <c r="BK36" s="644"/>
      <c r="BL36" s="644"/>
      <c r="BM36" s="644"/>
      <c r="BN36" s="644"/>
      <c r="BO36" s="644"/>
      <c r="BP36" s="644"/>
      <c r="BQ36" s="644"/>
      <c r="BR36" s="644"/>
      <c r="BS36" s="644"/>
      <c r="BT36" s="644"/>
      <c r="BU36" s="645"/>
      <c r="BV36" s="609">
        <v>-138423</v>
      </c>
      <c r="BW36" s="610"/>
      <c r="BX36" s="610"/>
      <c r="BY36" s="610"/>
      <c r="BZ36" s="610"/>
      <c r="CA36" s="610"/>
      <c r="CB36" s="646"/>
      <c r="CD36" s="647" t="s">
        <v>329</v>
      </c>
      <c r="CE36" s="644"/>
      <c r="CF36" s="644"/>
      <c r="CG36" s="644"/>
      <c r="CH36" s="644"/>
      <c r="CI36" s="644"/>
      <c r="CJ36" s="644"/>
      <c r="CK36" s="644"/>
      <c r="CL36" s="644"/>
      <c r="CM36" s="644"/>
      <c r="CN36" s="644"/>
      <c r="CO36" s="644"/>
      <c r="CP36" s="644"/>
      <c r="CQ36" s="645"/>
      <c r="CR36" s="609">
        <v>672740</v>
      </c>
      <c r="CS36" s="610"/>
      <c r="CT36" s="610"/>
      <c r="CU36" s="610"/>
      <c r="CV36" s="610"/>
      <c r="CW36" s="610"/>
      <c r="CX36" s="610"/>
      <c r="CY36" s="611"/>
      <c r="CZ36" s="612">
        <v>7</v>
      </c>
      <c r="DA36" s="637"/>
      <c r="DB36" s="637"/>
      <c r="DC36" s="638"/>
      <c r="DD36" s="597">
        <v>433302</v>
      </c>
      <c r="DE36" s="610"/>
      <c r="DF36" s="610"/>
      <c r="DG36" s="610"/>
      <c r="DH36" s="610"/>
      <c r="DI36" s="610"/>
      <c r="DJ36" s="610"/>
      <c r="DK36" s="611"/>
      <c r="DL36" s="597">
        <v>308760</v>
      </c>
      <c r="DM36" s="610"/>
      <c r="DN36" s="610"/>
      <c r="DO36" s="610"/>
      <c r="DP36" s="610"/>
      <c r="DQ36" s="610"/>
      <c r="DR36" s="610"/>
      <c r="DS36" s="610"/>
      <c r="DT36" s="610"/>
      <c r="DU36" s="610"/>
      <c r="DV36" s="611"/>
      <c r="DW36" s="612">
        <v>9.1999999999999993</v>
      </c>
      <c r="DX36" s="637"/>
      <c r="DY36" s="637"/>
      <c r="DZ36" s="637"/>
      <c r="EA36" s="637"/>
      <c r="EB36" s="637"/>
      <c r="EC36" s="639"/>
    </row>
    <row r="37" spans="2:133" ht="11.25" customHeight="1">
      <c r="B37" s="606" t="s">
        <v>330</v>
      </c>
      <c r="C37" s="607"/>
      <c r="D37" s="607"/>
      <c r="E37" s="607"/>
      <c r="F37" s="607"/>
      <c r="G37" s="607"/>
      <c r="H37" s="607"/>
      <c r="I37" s="607"/>
      <c r="J37" s="607"/>
      <c r="K37" s="607"/>
      <c r="L37" s="607"/>
      <c r="M37" s="607"/>
      <c r="N37" s="607"/>
      <c r="O37" s="607"/>
      <c r="P37" s="607"/>
      <c r="Q37" s="608"/>
      <c r="R37" s="609">
        <v>170484</v>
      </c>
      <c r="S37" s="610"/>
      <c r="T37" s="610"/>
      <c r="U37" s="610"/>
      <c r="V37" s="610"/>
      <c r="W37" s="610"/>
      <c r="X37" s="610"/>
      <c r="Y37" s="611"/>
      <c r="Z37" s="665">
        <v>1.8</v>
      </c>
      <c r="AA37" s="665"/>
      <c r="AB37" s="665"/>
      <c r="AC37" s="665"/>
      <c r="AD37" s="666" t="s">
        <v>122</v>
      </c>
      <c r="AE37" s="666"/>
      <c r="AF37" s="666"/>
      <c r="AG37" s="666"/>
      <c r="AH37" s="666"/>
      <c r="AI37" s="666"/>
      <c r="AJ37" s="666"/>
      <c r="AK37" s="666"/>
      <c r="AL37" s="612" t="s">
        <v>122</v>
      </c>
      <c r="AM37" s="613"/>
      <c r="AN37" s="613"/>
      <c r="AO37" s="667"/>
      <c r="AQ37" s="640" t="s">
        <v>331</v>
      </c>
      <c r="AR37" s="641"/>
      <c r="AS37" s="641"/>
      <c r="AT37" s="641"/>
      <c r="AU37" s="641"/>
      <c r="AV37" s="641"/>
      <c r="AW37" s="641"/>
      <c r="AX37" s="641"/>
      <c r="AY37" s="642"/>
      <c r="AZ37" s="609" t="s">
        <v>122</v>
      </c>
      <c r="BA37" s="610"/>
      <c r="BB37" s="610"/>
      <c r="BC37" s="610"/>
      <c r="BD37" s="598"/>
      <c r="BE37" s="598"/>
      <c r="BF37" s="643"/>
      <c r="BG37" s="647" t="s">
        <v>332</v>
      </c>
      <c r="BH37" s="644"/>
      <c r="BI37" s="644"/>
      <c r="BJ37" s="644"/>
      <c r="BK37" s="644"/>
      <c r="BL37" s="644"/>
      <c r="BM37" s="644"/>
      <c r="BN37" s="644"/>
      <c r="BO37" s="644"/>
      <c r="BP37" s="644"/>
      <c r="BQ37" s="644"/>
      <c r="BR37" s="644"/>
      <c r="BS37" s="644"/>
      <c r="BT37" s="644"/>
      <c r="BU37" s="645"/>
      <c r="BV37" s="609">
        <v>1830</v>
      </c>
      <c r="BW37" s="610"/>
      <c r="BX37" s="610"/>
      <c r="BY37" s="610"/>
      <c r="BZ37" s="610"/>
      <c r="CA37" s="610"/>
      <c r="CB37" s="646"/>
      <c r="CD37" s="647" t="s">
        <v>333</v>
      </c>
      <c r="CE37" s="644"/>
      <c r="CF37" s="644"/>
      <c r="CG37" s="644"/>
      <c r="CH37" s="644"/>
      <c r="CI37" s="644"/>
      <c r="CJ37" s="644"/>
      <c r="CK37" s="644"/>
      <c r="CL37" s="644"/>
      <c r="CM37" s="644"/>
      <c r="CN37" s="644"/>
      <c r="CO37" s="644"/>
      <c r="CP37" s="644"/>
      <c r="CQ37" s="645"/>
      <c r="CR37" s="609">
        <v>123874</v>
      </c>
      <c r="CS37" s="598"/>
      <c r="CT37" s="598"/>
      <c r="CU37" s="598"/>
      <c r="CV37" s="598"/>
      <c r="CW37" s="598"/>
      <c r="CX37" s="598"/>
      <c r="CY37" s="599"/>
      <c r="CZ37" s="612">
        <v>1.3</v>
      </c>
      <c r="DA37" s="637"/>
      <c r="DB37" s="637"/>
      <c r="DC37" s="638"/>
      <c r="DD37" s="597">
        <v>88363</v>
      </c>
      <c r="DE37" s="598"/>
      <c r="DF37" s="598"/>
      <c r="DG37" s="598"/>
      <c r="DH37" s="598"/>
      <c r="DI37" s="598"/>
      <c r="DJ37" s="598"/>
      <c r="DK37" s="599"/>
      <c r="DL37" s="597">
        <v>84135</v>
      </c>
      <c r="DM37" s="598"/>
      <c r="DN37" s="598"/>
      <c r="DO37" s="598"/>
      <c r="DP37" s="598"/>
      <c r="DQ37" s="598"/>
      <c r="DR37" s="598"/>
      <c r="DS37" s="598"/>
      <c r="DT37" s="598"/>
      <c r="DU37" s="598"/>
      <c r="DV37" s="599"/>
      <c r="DW37" s="612">
        <v>2.5</v>
      </c>
      <c r="DX37" s="637"/>
      <c r="DY37" s="637"/>
      <c r="DZ37" s="637"/>
      <c r="EA37" s="637"/>
      <c r="EB37" s="637"/>
      <c r="EC37" s="639"/>
    </row>
    <row r="38" spans="2:133" ht="11.25" customHeight="1">
      <c r="B38" s="615" t="s">
        <v>334</v>
      </c>
      <c r="C38" s="616"/>
      <c r="D38" s="616"/>
      <c r="E38" s="616"/>
      <c r="F38" s="616"/>
      <c r="G38" s="616"/>
      <c r="H38" s="616"/>
      <c r="I38" s="616"/>
      <c r="J38" s="616"/>
      <c r="K38" s="616"/>
      <c r="L38" s="616"/>
      <c r="M38" s="616"/>
      <c r="N38" s="616"/>
      <c r="O38" s="616"/>
      <c r="P38" s="616"/>
      <c r="Q38" s="617"/>
      <c r="R38" s="618">
        <v>9706514</v>
      </c>
      <c r="S38" s="655"/>
      <c r="T38" s="655"/>
      <c r="U38" s="655"/>
      <c r="V38" s="655"/>
      <c r="W38" s="655"/>
      <c r="X38" s="655"/>
      <c r="Y38" s="660"/>
      <c r="Z38" s="661">
        <v>100</v>
      </c>
      <c r="AA38" s="661"/>
      <c r="AB38" s="661"/>
      <c r="AC38" s="661"/>
      <c r="AD38" s="662">
        <v>3170781</v>
      </c>
      <c r="AE38" s="662"/>
      <c r="AF38" s="662"/>
      <c r="AG38" s="662"/>
      <c r="AH38" s="662"/>
      <c r="AI38" s="662"/>
      <c r="AJ38" s="662"/>
      <c r="AK38" s="662"/>
      <c r="AL38" s="621">
        <v>100</v>
      </c>
      <c r="AM38" s="663"/>
      <c r="AN38" s="663"/>
      <c r="AO38" s="664"/>
      <c r="AQ38" s="640" t="s">
        <v>335</v>
      </c>
      <c r="AR38" s="641"/>
      <c r="AS38" s="641"/>
      <c r="AT38" s="641"/>
      <c r="AU38" s="641"/>
      <c r="AV38" s="641"/>
      <c r="AW38" s="641"/>
      <c r="AX38" s="641"/>
      <c r="AY38" s="642"/>
      <c r="AZ38" s="609" t="s">
        <v>122</v>
      </c>
      <c r="BA38" s="610"/>
      <c r="BB38" s="610"/>
      <c r="BC38" s="610"/>
      <c r="BD38" s="598"/>
      <c r="BE38" s="598"/>
      <c r="BF38" s="643"/>
      <c r="BG38" s="647" t="s">
        <v>336</v>
      </c>
      <c r="BH38" s="644"/>
      <c r="BI38" s="644"/>
      <c r="BJ38" s="644"/>
      <c r="BK38" s="644"/>
      <c r="BL38" s="644"/>
      <c r="BM38" s="644"/>
      <c r="BN38" s="644"/>
      <c r="BO38" s="644"/>
      <c r="BP38" s="644"/>
      <c r="BQ38" s="644"/>
      <c r="BR38" s="644"/>
      <c r="BS38" s="644"/>
      <c r="BT38" s="644"/>
      <c r="BU38" s="645"/>
      <c r="BV38" s="609">
        <v>2695</v>
      </c>
      <c r="BW38" s="610"/>
      <c r="BX38" s="610"/>
      <c r="BY38" s="610"/>
      <c r="BZ38" s="610"/>
      <c r="CA38" s="610"/>
      <c r="CB38" s="646"/>
      <c r="CD38" s="647" t="s">
        <v>337</v>
      </c>
      <c r="CE38" s="644"/>
      <c r="CF38" s="644"/>
      <c r="CG38" s="644"/>
      <c r="CH38" s="644"/>
      <c r="CI38" s="644"/>
      <c r="CJ38" s="644"/>
      <c r="CK38" s="644"/>
      <c r="CL38" s="644"/>
      <c r="CM38" s="644"/>
      <c r="CN38" s="644"/>
      <c r="CO38" s="644"/>
      <c r="CP38" s="644"/>
      <c r="CQ38" s="645"/>
      <c r="CR38" s="609">
        <v>453552</v>
      </c>
      <c r="CS38" s="610"/>
      <c r="CT38" s="610"/>
      <c r="CU38" s="610"/>
      <c r="CV38" s="610"/>
      <c r="CW38" s="610"/>
      <c r="CX38" s="610"/>
      <c r="CY38" s="611"/>
      <c r="CZ38" s="612">
        <v>4.7</v>
      </c>
      <c r="DA38" s="637"/>
      <c r="DB38" s="637"/>
      <c r="DC38" s="638"/>
      <c r="DD38" s="597">
        <v>203951</v>
      </c>
      <c r="DE38" s="610"/>
      <c r="DF38" s="610"/>
      <c r="DG38" s="610"/>
      <c r="DH38" s="610"/>
      <c r="DI38" s="610"/>
      <c r="DJ38" s="610"/>
      <c r="DK38" s="611"/>
      <c r="DL38" s="597">
        <v>74734</v>
      </c>
      <c r="DM38" s="610"/>
      <c r="DN38" s="610"/>
      <c r="DO38" s="610"/>
      <c r="DP38" s="610"/>
      <c r="DQ38" s="610"/>
      <c r="DR38" s="610"/>
      <c r="DS38" s="610"/>
      <c r="DT38" s="610"/>
      <c r="DU38" s="610"/>
      <c r="DV38" s="611"/>
      <c r="DW38" s="612">
        <v>2.2000000000000002</v>
      </c>
      <c r="DX38" s="637"/>
      <c r="DY38" s="637"/>
      <c r="DZ38" s="637"/>
      <c r="EA38" s="637"/>
      <c r="EB38" s="637"/>
      <c r="EC38" s="639"/>
    </row>
    <row r="39" spans="2:133" ht="11.25" customHeight="1">
      <c r="AQ39" s="640" t="s">
        <v>338</v>
      </c>
      <c r="AR39" s="641"/>
      <c r="AS39" s="641"/>
      <c r="AT39" s="641"/>
      <c r="AU39" s="641"/>
      <c r="AV39" s="641"/>
      <c r="AW39" s="641"/>
      <c r="AX39" s="641"/>
      <c r="AY39" s="642"/>
      <c r="AZ39" s="609" t="s">
        <v>122</v>
      </c>
      <c r="BA39" s="610"/>
      <c r="BB39" s="610"/>
      <c r="BC39" s="610"/>
      <c r="BD39" s="598"/>
      <c r="BE39" s="598"/>
      <c r="BF39" s="643"/>
      <c r="BG39" s="648" t="s">
        <v>339</v>
      </c>
      <c r="BH39" s="649"/>
      <c r="BI39" s="649"/>
      <c r="BJ39" s="649"/>
      <c r="BK39" s="649"/>
      <c r="BL39" s="215"/>
      <c r="BM39" s="644" t="s">
        <v>340</v>
      </c>
      <c r="BN39" s="644"/>
      <c r="BO39" s="644"/>
      <c r="BP39" s="644"/>
      <c r="BQ39" s="644"/>
      <c r="BR39" s="644"/>
      <c r="BS39" s="644"/>
      <c r="BT39" s="644"/>
      <c r="BU39" s="645"/>
      <c r="BV39" s="609">
        <v>85</v>
      </c>
      <c r="BW39" s="610"/>
      <c r="BX39" s="610"/>
      <c r="BY39" s="610"/>
      <c r="BZ39" s="610"/>
      <c r="CA39" s="610"/>
      <c r="CB39" s="646"/>
      <c r="CD39" s="647" t="s">
        <v>341</v>
      </c>
      <c r="CE39" s="644"/>
      <c r="CF39" s="644"/>
      <c r="CG39" s="644"/>
      <c r="CH39" s="644"/>
      <c r="CI39" s="644"/>
      <c r="CJ39" s="644"/>
      <c r="CK39" s="644"/>
      <c r="CL39" s="644"/>
      <c r="CM39" s="644"/>
      <c r="CN39" s="644"/>
      <c r="CO39" s="644"/>
      <c r="CP39" s="644"/>
      <c r="CQ39" s="645"/>
      <c r="CR39" s="609">
        <v>816655</v>
      </c>
      <c r="CS39" s="598"/>
      <c r="CT39" s="598"/>
      <c r="CU39" s="598"/>
      <c r="CV39" s="598"/>
      <c r="CW39" s="598"/>
      <c r="CX39" s="598"/>
      <c r="CY39" s="599"/>
      <c r="CZ39" s="612">
        <v>8.5</v>
      </c>
      <c r="DA39" s="637"/>
      <c r="DB39" s="637"/>
      <c r="DC39" s="638"/>
      <c r="DD39" s="597">
        <v>9315</v>
      </c>
      <c r="DE39" s="598"/>
      <c r="DF39" s="598"/>
      <c r="DG39" s="598"/>
      <c r="DH39" s="598"/>
      <c r="DI39" s="598"/>
      <c r="DJ39" s="598"/>
      <c r="DK39" s="599"/>
      <c r="DL39" s="597" t="s">
        <v>122</v>
      </c>
      <c r="DM39" s="598"/>
      <c r="DN39" s="598"/>
      <c r="DO39" s="598"/>
      <c r="DP39" s="598"/>
      <c r="DQ39" s="598"/>
      <c r="DR39" s="598"/>
      <c r="DS39" s="598"/>
      <c r="DT39" s="598"/>
      <c r="DU39" s="598"/>
      <c r="DV39" s="599"/>
      <c r="DW39" s="612" t="s">
        <v>122</v>
      </c>
      <c r="DX39" s="637"/>
      <c r="DY39" s="637"/>
      <c r="DZ39" s="637"/>
      <c r="EA39" s="637"/>
      <c r="EB39" s="637"/>
      <c r="EC39" s="639"/>
    </row>
    <row r="40" spans="2:133" ht="11.25" customHeight="1">
      <c r="AQ40" s="640" t="s">
        <v>342</v>
      </c>
      <c r="AR40" s="641"/>
      <c r="AS40" s="641"/>
      <c r="AT40" s="641"/>
      <c r="AU40" s="641"/>
      <c r="AV40" s="641"/>
      <c r="AW40" s="641"/>
      <c r="AX40" s="641"/>
      <c r="AY40" s="642"/>
      <c r="AZ40" s="609">
        <v>168860</v>
      </c>
      <c r="BA40" s="610"/>
      <c r="BB40" s="610"/>
      <c r="BC40" s="610"/>
      <c r="BD40" s="598"/>
      <c r="BE40" s="598"/>
      <c r="BF40" s="643"/>
      <c r="BG40" s="648"/>
      <c r="BH40" s="649"/>
      <c r="BI40" s="649"/>
      <c r="BJ40" s="649"/>
      <c r="BK40" s="649"/>
      <c r="BL40" s="215"/>
      <c r="BM40" s="644" t="s">
        <v>343</v>
      </c>
      <c r="BN40" s="644"/>
      <c r="BO40" s="644"/>
      <c r="BP40" s="644"/>
      <c r="BQ40" s="644"/>
      <c r="BR40" s="644"/>
      <c r="BS40" s="644"/>
      <c r="BT40" s="644"/>
      <c r="BU40" s="645"/>
      <c r="BV40" s="609">
        <v>121</v>
      </c>
      <c r="BW40" s="610"/>
      <c r="BX40" s="610"/>
      <c r="BY40" s="610"/>
      <c r="BZ40" s="610"/>
      <c r="CA40" s="610"/>
      <c r="CB40" s="646"/>
      <c r="CD40" s="647" t="s">
        <v>344</v>
      </c>
      <c r="CE40" s="644"/>
      <c r="CF40" s="644"/>
      <c r="CG40" s="644"/>
      <c r="CH40" s="644"/>
      <c r="CI40" s="644"/>
      <c r="CJ40" s="644"/>
      <c r="CK40" s="644"/>
      <c r="CL40" s="644"/>
      <c r="CM40" s="644"/>
      <c r="CN40" s="644"/>
      <c r="CO40" s="644"/>
      <c r="CP40" s="644"/>
      <c r="CQ40" s="645"/>
      <c r="CR40" s="609">
        <v>24336</v>
      </c>
      <c r="CS40" s="610"/>
      <c r="CT40" s="610"/>
      <c r="CU40" s="610"/>
      <c r="CV40" s="610"/>
      <c r="CW40" s="610"/>
      <c r="CX40" s="610"/>
      <c r="CY40" s="611"/>
      <c r="CZ40" s="612">
        <v>0.3</v>
      </c>
      <c r="DA40" s="637"/>
      <c r="DB40" s="637"/>
      <c r="DC40" s="638"/>
      <c r="DD40" s="597">
        <v>4002</v>
      </c>
      <c r="DE40" s="610"/>
      <c r="DF40" s="610"/>
      <c r="DG40" s="610"/>
      <c r="DH40" s="610"/>
      <c r="DI40" s="610"/>
      <c r="DJ40" s="610"/>
      <c r="DK40" s="611"/>
      <c r="DL40" s="597">
        <v>4002</v>
      </c>
      <c r="DM40" s="610"/>
      <c r="DN40" s="610"/>
      <c r="DO40" s="610"/>
      <c r="DP40" s="610"/>
      <c r="DQ40" s="610"/>
      <c r="DR40" s="610"/>
      <c r="DS40" s="610"/>
      <c r="DT40" s="610"/>
      <c r="DU40" s="610"/>
      <c r="DV40" s="611"/>
      <c r="DW40" s="612">
        <v>0.1</v>
      </c>
      <c r="DX40" s="637"/>
      <c r="DY40" s="637"/>
      <c r="DZ40" s="637"/>
      <c r="EA40" s="637"/>
      <c r="EB40" s="637"/>
      <c r="EC40" s="639"/>
    </row>
    <row r="41" spans="2:133" ht="11.25" customHeight="1">
      <c r="AQ41" s="652" t="s">
        <v>345</v>
      </c>
      <c r="AR41" s="653"/>
      <c r="AS41" s="653"/>
      <c r="AT41" s="653"/>
      <c r="AU41" s="653"/>
      <c r="AV41" s="653"/>
      <c r="AW41" s="653"/>
      <c r="AX41" s="653"/>
      <c r="AY41" s="654"/>
      <c r="AZ41" s="618">
        <v>284692</v>
      </c>
      <c r="BA41" s="655"/>
      <c r="BB41" s="655"/>
      <c r="BC41" s="655"/>
      <c r="BD41" s="619"/>
      <c r="BE41" s="619"/>
      <c r="BF41" s="656"/>
      <c r="BG41" s="650"/>
      <c r="BH41" s="651"/>
      <c r="BI41" s="651"/>
      <c r="BJ41" s="651"/>
      <c r="BK41" s="651"/>
      <c r="BL41" s="216"/>
      <c r="BM41" s="657" t="s">
        <v>346</v>
      </c>
      <c r="BN41" s="657"/>
      <c r="BO41" s="657"/>
      <c r="BP41" s="657"/>
      <c r="BQ41" s="657"/>
      <c r="BR41" s="657"/>
      <c r="BS41" s="657"/>
      <c r="BT41" s="657"/>
      <c r="BU41" s="658"/>
      <c r="BV41" s="618">
        <v>355</v>
      </c>
      <c r="BW41" s="655"/>
      <c r="BX41" s="655"/>
      <c r="BY41" s="655"/>
      <c r="BZ41" s="655"/>
      <c r="CA41" s="655"/>
      <c r="CB41" s="659"/>
      <c r="CD41" s="647" t="s">
        <v>347</v>
      </c>
      <c r="CE41" s="644"/>
      <c r="CF41" s="644"/>
      <c r="CG41" s="644"/>
      <c r="CH41" s="644"/>
      <c r="CI41" s="644"/>
      <c r="CJ41" s="644"/>
      <c r="CK41" s="644"/>
      <c r="CL41" s="644"/>
      <c r="CM41" s="644"/>
      <c r="CN41" s="644"/>
      <c r="CO41" s="644"/>
      <c r="CP41" s="644"/>
      <c r="CQ41" s="645"/>
      <c r="CR41" s="609" t="s">
        <v>122</v>
      </c>
      <c r="CS41" s="598"/>
      <c r="CT41" s="598"/>
      <c r="CU41" s="598"/>
      <c r="CV41" s="598"/>
      <c r="CW41" s="598"/>
      <c r="CX41" s="598"/>
      <c r="CY41" s="599"/>
      <c r="CZ41" s="612" t="s">
        <v>122</v>
      </c>
      <c r="DA41" s="637"/>
      <c r="DB41" s="637"/>
      <c r="DC41" s="638"/>
      <c r="DD41" s="597" t="s">
        <v>122</v>
      </c>
      <c r="DE41" s="598"/>
      <c r="DF41" s="598"/>
      <c r="DG41" s="598"/>
      <c r="DH41" s="598"/>
      <c r="DI41" s="598"/>
      <c r="DJ41" s="598"/>
      <c r="DK41" s="599"/>
      <c r="DL41" s="600"/>
      <c r="DM41" s="601"/>
      <c r="DN41" s="601"/>
      <c r="DO41" s="601"/>
      <c r="DP41" s="601"/>
      <c r="DQ41" s="601"/>
      <c r="DR41" s="601"/>
      <c r="DS41" s="601"/>
      <c r="DT41" s="601"/>
      <c r="DU41" s="601"/>
      <c r="DV41" s="602"/>
      <c r="DW41" s="603"/>
      <c r="DX41" s="604"/>
      <c r="DY41" s="604"/>
      <c r="DZ41" s="604"/>
      <c r="EA41" s="604"/>
      <c r="EB41" s="604"/>
      <c r="EC41" s="605"/>
    </row>
    <row r="42" spans="2:133" ht="11.25" customHeight="1">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6" t="s">
        <v>349</v>
      </c>
      <c r="CE42" s="607"/>
      <c r="CF42" s="607"/>
      <c r="CG42" s="607"/>
      <c r="CH42" s="607"/>
      <c r="CI42" s="607"/>
      <c r="CJ42" s="607"/>
      <c r="CK42" s="607"/>
      <c r="CL42" s="607"/>
      <c r="CM42" s="607"/>
      <c r="CN42" s="607"/>
      <c r="CO42" s="607"/>
      <c r="CP42" s="607"/>
      <c r="CQ42" s="608"/>
      <c r="CR42" s="609">
        <v>2733354</v>
      </c>
      <c r="CS42" s="610"/>
      <c r="CT42" s="610"/>
      <c r="CU42" s="610"/>
      <c r="CV42" s="610"/>
      <c r="CW42" s="610"/>
      <c r="CX42" s="610"/>
      <c r="CY42" s="611"/>
      <c r="CZ42" s="612">
        <v>28.3</v>
      </c>
      <c r="DA42" s="613"/>
      <c r="DB42" s="613"/>
      <c r="DC42" s="614"/>
      <c r="DD42" s="597">
        <v>382922</v>
      </c>
      <c r="DE42" s="610"/>
      <c r="DF42" s="610"/>
      <c r="DG42" s="610"/>
      <c r="DH42" s="610"/>
      <c r="DI42" s="610"/>
      <c r="DJ42" s="610"/>
      <c r="DK42" s="611"/>
      <c r="DL42" s="600"/>
      <c r="DM42" s="601"/>
      <c r="DN42" s="601"/>
      <c r="DO42" s="601"/>
      <c r="DP42" s="601"/>
      <c r="DQ42" s="601"/>
      <c r="DR42" s="601"/>
      <c r="DS42" s="601"/>
      <c r="DT42" s="601"/>
      <c r="DU42" s="601"/>
      <c r="DV42" s="602"/>
      <c r="DW42" s="603"/>
      <c r="DX42" s="604"/>
      <c r="DY42" s="604"/>
      <c r="DZ42" s="604"/>
      <c r="EA42" s="604"/>
      <c r="EB42" s="604"/>
      <c r="EC42" s="605"/>
    </row>
    <row r="43" spans="2:133" ht="11.25" customHeight="1">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6" t="s">
        <v>351</v>
      </c>
      <c r="CE43" s="607"/>
      <c r="CF43" s="607"/>
      <c r="CG43" s="607"/>
      <c r="CH43" s="607"/>
      <c r="CI43" s="607"/>
      <c r="CJ43" s="607"/>
      <c r="CK43" s="607"/>
      <c r="CL43" s="607"/>
      <c r="CM43" s="607"/>
      <c r="CN43" s="607"/>
      <c r="CO43" s="607"/>
      <c r="CP43" s="607"/>
      <c r="CQ43" s="608"/>
      <c r="CR43" s="609">
        <v>72675</v>
      </c>
      <c r="CS43" s="598"/>
      <c r="CT43" s="598"/>
      <c r="CU43" s="598"/>
      <c r="CV43" s="598"/>
      <c r="CW43" s="598"/>
      <c r="CX43" s="598"/>
      <c r="CY43" s="599"/>
      <c r="CZ43" s="612">
        <v>0.8</v>
      </c>
      <c r="DA43" s="637"/>
      <c r="DB43" s="637"/>
      <c r="DC43" s="638"/>
      <c r="DD43" s="597">
        <v>66375</v>
      </c>
      <c r="DE43" s="598"/>
      <c r="DF43" s="598"/>
      <c r="DG43" s="598"/>
      <c r="DH43" s="598"/>
      <c r="DI43" s="598"/>
      <c r="DJ43" s="598"/>
      <c r="DK43" s="599"/>
      <c r="DL43" s="600"/>
      <c r="DM43" s="601"/>
      <c r="DN43" s="601"/>
      <c r="DO43" s="601"/>
      <c r="DP43" s="601"/>
      <c r="DQ43" s="601"/>
      <c r="DR43" s="601"/>
      <c r="DS43" s="601"/>
      <c r="DT43" s="601"/>
      <c r="DU43" s="601"/>
      <c r="DV43" s="602"/>
      <c r="DW43" s="603"/>
      <c r="DX43" s="604"/>
      <c r="DY43" s="604"/>
      <c r="DZ43" s="604"/>
      <c r="EA43" s="604"/>
      <c r="EB43" s="604"/>
      <c r="EC43" s="605"/>
    </row>
    <row r="44" spans="2:133" ht="11.25" customHeight="1">
      <c r="B44" s="220" t="s">
        <v>352</v>
      </c>
      <c r="CD44" s="631" t="s">
        <v>303</v>
      </c>
      <c r="CE44" s="632"/>
      <c r="CF44" s="606" t="s">
        <v>353</v>
      </c>
      <c r="CG44" s="607"/>
      <c r="CH44" s="607"/>
      <c r="CI44" s="607"/>
      <c r="CJ44" s="607"/>
      <c r="CK44" s="607"/>
      <c r="CL44" s="607"/>
      <c r="CM44" s="607"/>
      <c r="CN44" s="607"/>
      <c r="CO44" s="607"/>
      <c r="CP44" s="607"/>
      <c r="CQ44" s="608"/>
      <c r="CR44" s="609">
        <v>2673822</v>
      </c>
      <c r="CS44" s="610"/>
      <c r="CT44" s="610"/>
      <c r="CU44" s="610"/>
      <c r="CV44" s="610"/>
      <c r="CW44" s="610"/>
      <c r="CX44" s="610"/>
      <c r="CY44" s="611"/>
      <c r="CZ44" s="612">
        <v>27.7</v>
      </c>
      <c r="DA44" s="613"/>
      <c r="DB44" s="613"/>
      <c r="DC44" s="614"/>
      <c r="DD44" s="597">
        <v>368651</v>
      </c>
      <c r="DE44" s="610"/>
      <c r="DF44" s="610"/>
      <c r="DG44" s="610"/>
      <c r="DH44" s="610"/>
      <c r="DI44" s="610"/>
      <c r="DJ44" s="610"/>
      <c r="DK44" s="611"/>
      <c r="DL44" s="600"/>
      <c r="DM44" s="601"/>
      <c r="DN44" s="601"/>
      <c r="DO44" s="601"/>
      <c r="DP44" s="601"/>
      <c r="DQ44" s="601"/>
      <c r="DR44" s="601"/>
      <c r="DS44" s="601"/>
      <c r="DT44" s="601"/>
      <c r="DU44" s="601"/>
      <c r="DV44" s="602"/>
      <c r="DW44" s="603"/>
      <c r="DX44" s="604"/>
      <c r="DY44" s="604"/>
      <c r="DZ44" s="604"/>
      <c r="EA44" s="604"/>
      <c r="EB44" s="604"/>
      <c r="EC44" s="605"/>
    </row>
    <row r="45" spans="2:133" ht="11.25" customHeight="1">
      <c r="CD45" s="633"/>
      <c r="CE45" s="634"/>
      <c r="CF45" s="606" t="s">
        <v>354</v>
      </c>
      <c r="CG45" s="607"/>
      <c r="CH45" s="607"/>
      <c r="CI45" s="607"/>
      <c r="CJ45" s="607"/>
      <c r="CK45" s="607"/>
      <c r="CL45" s="607"/>
      <c r="CM45" s="607"/>
      <c r="CN45" s="607"/>
      <c r="CO45" s="607"/>
      <c r="CP45" s="607"/>
      <c r="CQ45" s="608"/>
      <c r="CR45" s="609">
        <v>1294613</v>
      </c>
      <c r="CS45" s="598"/>
      <c r="CT45" s="598"/>
      <c r="CU45" s="598"/>
      <c r="CV45" s="598"/>
      <c r="CW45" s="598"/>
      <c r="CX45" s="598"/>
      <c r="CY45" s="599"/>
      <c r="CZ45" s="612">
        <v>13.4</v>
      </c>
      <c r="DA45" s="637"/>
      <c r="DB45" s="637"/>
      <c r="DC45" s="638"/>
      <c r="DD45" s="597">
        <v>91589</v>
      </c>
      <c r="DE45" s="598"/>
      <c r="DF45" s="598"/>
      <c r="DG45" s="598"/>
      <c r="DH45" s="598"/>
      <c r="DI45" s="598"/>
      <c r="DJ45" s="598"/>
      <c r="DK45" s="599"/>
      <c r="DL45" s="600"/>
      <c r="DM45" s="601"/>
      <c r="DN45" s="601"/>
      <c r="DO45" s="601"/>
      <c r="DP45" s="601"/>
      <c r="DQ45" s="601"/>
      <c r="DR45" s="601"/>
      <c r="DS45" s="601"/>
      <c r="DT45" s="601"/>
      <c r="DU45" s="601"/>
      <c r="DV45" s="602"/>
      <c r="DW45" s="603"/>
      <c r="DX45" s="604"/>
      <c r="DY45" s="604"/>
      <c r="DZ45" s="604"/>
      <c r="EA45" s="604"/>
      <c r="EB45" s="604"/>
      <c r="EC45" s="605"/>
    </row>
    <row r="46" spans="2:133" ht="11.25" customHeight="1">
      <c r="CD46" s="633"/>
      <c r="CE46" s="634"/>
      <c r="CF46" s="606" t="s">
        <v>355</v>
      </c>
      <c r="CG46" s="607"/>
      <c r="CH46" s="607"/>
      <c r="CI46" s="607"/>
      <c r="CJ46" s="607"/>
      <c r="CK46" s="607"/>
      <c r="CL46" s="607"/>
      <c r="CM46" s="607"/>
      <c r="CN46" s="607"/>
      <c r="CO46" s="607"/>
      <c r="CP46" s="607"/>
      <c r="CQ46" s="608"/>
      <c r="CR46" s="609">
        <v>1372416</v>
      </c>
      <c r="CS46" s="610"/>
      <c r="CT46" s="610"/>
      <c r="CU46" s="610"/>
      <c r="CV46" s="610"/>
      <c r="CW46" s="610"/>
      <c r="CX46" s="610"/>
      <c r="CY46" s="611"/>
      <c r="CZ46" s="612">
        <v>14.2</v>
      </c>
      <c r="DA46" s="613"/>
      <c r="DB46" s="613"/>
      <c r="DC46" s="614"/>
      <c r="DD46" s="597">
        <v>275509</v>
      </c>
      <c r="DE46" s="610"/>
      <c r="DF46" s="610"/>
      <c r="DG46" s="610"/>
      <c r="DH46" s="610"/>
      <c r="DI46" s="610"/>
      <c r="DJ46" s="610"/>
      <c r="DK46" s="611"/>
      <c r="DL46" s="600"/>
      <c r="DM46" s="601"/>
      <c r="DN46" s="601"/>
      <c r="DO46" s="601"/>
      <c r="DP46" s="601"/>
      <c r="DQ46" s="601"/>
      <c r="DR46" s="601"/>
      <c r="DS46" s="601"/>
      <c r="DT46" s="601"/>
      <c r="DU46" s="601"/>
      <c r="DV46" s="602"/>
      <c r="DW46" s="603"/>
      <c r="DX46" s="604"/>
      <c r="DY46" s="604"/>
      <c r="DZ46" s="604"/>
      <c r="EA46" s="604"/>
      <c r="EB46" s="604"/>
      <c r="EC46" s="605"/>
    </row>
    <row r="47" spans="2:133" ht="11.25" customHeight="1">
      <c r="CD47" s="633"/>
      <c r="CE47" s="634"/>
      <c r="CF47" s="606" t="s">
        <v>356</v>
      </c>
      <c r="CG47" s="607"/>
      <c r="CH47" s="607"/>
      <c r="CI47" s="607"/>
      <c r="CJ47" s="607"/>
      <c r="CK47" s="607"/>
      <c r="CL47" s="607"/>
      <c r="CM47" s="607"/>
      <c r="CN47" s="607"/>
      <c r="CO47" s="607"/>
      <c r="CP47" s="607"/>
      <c r="CQ47" s="608"/>
      <c r="CR47" s="609">
        <v>59532</v>
      </c>
      <c r="CS47" s="598"/>
      <c r="CT47" s="598"/>
      <c r="CU47" s="598"/>
      <c r="CV47" s="598"/>
      <c r="CW47" s="598"/>
      <c r="CX47" s="598"/>
      <c r="CY47" s="599"/>
      <c r="CZ47" s="612">
        <v>0.6</v>
      </c>
      <c r="DA47" s="637"/>
      <c r="DB47" s="637"/>
      <c r="DC47" s="638"/>
      <c r="DD47" s="597">
        <v>14271</v>
      </c>
      <c r="DE47" s="598"/>
      <c r="DF47" s="598"/>
      <c r="DG47" s="598"/>
      <c r="DH47" s="598"/>
      <c r="DI47" s="598"/>
      <c r="DJ47" s="598"/>
      <c r="DK47" s="599"/>
      <c r="DL47" s="600"/>
      <c r="DM47" s="601"/>
      <c r="DN47" s="601"/>
      <c r="DO47" s="601"/>
      <c r="DP47" s="601"/>
      <c r="DQ47" s="601"/>
      <c r="DR47" s="601"/>
      <c r="DS47" s="601"/>
      <c r="DT47" s="601"/>
      <c r="DU47" s="601"/>
      <c r="DV47" s="602"/>
      <c r="DW47" s="603"/>
      <c r="DX47" s="604"/>
      <c r="DY47" s="604"/>
      <c r="DZ47" s="604"/>
      <c r="EA47" s="604"/>
      <c r="EB47" s="604"/>
      <c r="EC47" s="605"/>
    </row>
    <row r="48" spans="2:133">
      <c r="CD48" s="635"/>
      <c r="CE48" s="636"/>
      <c r="CF48" s="606" t="s">
        <v>357</v>
      </c>
      <c r="CG48" s="607"/>
      <c r="CH48" s="607"/>
      <c r="CI48" s="607"/>
      <c r="CJ48" s="607"/>
      <c r="CK48" s="607"/>
      <c r="CL48" s="607"/>
      <c r="CM48" s="607"/>
      <c r="CN48" s="607"/>
      <c r="CO48" s="607"/>
      <c r="CP48" s="607"/>
      <c r="CQ48" s="608"/>
      <c r="CR48" s="609" t="s">
        <v>122</v>
      </c>
      <c r="CS48" s="610"/>
      <c r="CT48" s="610"/>
      <c r="CU48" s="610"/>
      <c r="CV48" s="610"/>
      <c r="CW48" s="610"/>
      <c r="CX48" s="610"/>
      <c r="CY48" s="611"/>
      <c r="CZ48" s="612" t="s">
        <v>122</v>
      </c>
      <c r="DA48" s="613"/>
      <c r="DB48" s="613"/>
      <c r="DC48" s="614"/>
      <c r="DD48" s="597" t="s">
        <v>122</v>
      </c>
      <c r="DE48" s="610"/>
      <c r="DF48" s="610"/>
      <c r="DG48" s="610"/>
      <c r="DH48" s="610"/>
      <c r="DI48" s="610"/>
      <c r="DJ48" s="610"/>
      <c r="DK48" s="611"/>
      <c r="DL48" s="600"/>
      <c r="DM48" s="601"/>
      <c r="DN48" s="601"/>
      <c r="DO48" s="601"/>
      <c r="DP48" s="601"/>
      <c r="DQ48" s="601"/>
      <c r="DR48" s="601"/>
      <c r="DS48" s="601"/>
      <c r="DT48" s="601"/>
      <c r="DU48" s="601"/>
      <c r="DV48" s="602"/>
      <c r="DW48" s="603"/>
      <c r="DX48" s="604"/>
      <c r="DY48" s="604"/>
      <c r="DZ48" s="604"/>
      <c r="EA48" s="604"/>
      <c r="EB48" s="604"/>
      <c r="EC48" s="605"/>
    </row>
    <row r="49" spans="82:133" ht="11.25" customHeight="1">
      <c r="CD49" s="615" t="s">
        <v>358</v>
      </c>
      <c r="CE49" s="616"/>
      <c r="CF49" s="616"/>
      <c r="CG49" s="616"/>
      <c r="CH49" s="616"/>
      <c r="CI49" s="616"/>
      <c r="CJ49" s="616"/>
      <c r="CK49" s="616"/>
      <c r="CL49" s="616"/>
      <c r="CM49" s="616"/>
      <c r="CN49" s="616"/>
      <c r="CO49" s="616"/>
      <c r="CP49" s="616"/>
      <c r="CQ49" s="617"/>
      <c r="CR49" s="618">
        <v>9663401</v>
      </c>
      <c r="CS49" s="619"/>
      <c r="CT49" s="619"/>
      <c r="CU49" s="619"/>
      <c r="CV49" s="619"/>
      <c r="CW49" s="619"/>
      <c r="CX49" s="619"/>
      <c r="CY49" s="620"/>
      <c r="CZ49" s="621">
        <v>100</v>
      </c>
      <c r="DA49" s="622"/>
      <c r="DB49" s="622"/>
      <c r="DC49" s="623"/>
      <c r="DD49" s="624">
        <v>3831563</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row r="51" spans="82:133" hidden="1"/>
    <row r="52" spans="82:133" hidden="1"/>
    <row r="53" spans="82:133" hidden="1"/>
  </sheetData>
  <sheetProtection algorithmName="SHA-512" hashValue="ZlJpeuKkbPAfzy8xc0tmWZ8fF3BjH55+JD+DdPekQ2bBpC7rAp/mH1a93Ysa/yRK9f5AHA2JG+YWAZukAYeHeQ==" saltValue="lrNOVFqqzLVjCzvVB34Qg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360</v>
      </c>
      <c r="DK2" s="1142"/>
      <c r="DL2" s="1142"/>
      <c r="DM2" s="1142"/>
      <c r="DN2" s="1142"/>
      <c r="DO2" s="1143"/>
      <c r="DP2" s="229"/>
      <c r="DQ2" s="1141" t="s">
        <v>361</v>
      </c>
      <c r="DR2" s="1142"/>
      <c r="DS2" s="1142"/>
      <c r="DT2" s="1142"/>
      <c r="DU2" s="1142"/>
      <c r="DV2" s="1142"/>
      <c r="DW2" s="1142"/>
      <c r="DX2" s="1142"/>
      <c r="DY2" s="1142"/>
      <c r="DZ2" s="1143"/>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4" t="s">
        <v>362</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6" t="s">
        <v>364</v>
      </c>
      <c r="B5" s="1027"/>
      <c r="C5" s="1027"/>
      <c r="D5" s="1027"/>
      <c r="E5" s="1027"/>
      <c r="F5" s="1027"/>
      <c r="G5" s="1027"/>
      <c r="H5" s="1027"/>
      <c r="I5" s="1027"/>
      <c r="J5" s="1027"/>
      <c r="K5" s="1027"/>
      <c r="L5" s="1027"/>
      <c r="M5" s="1027"/>
      <c r="N5" s="1027"/>
      <c r="O5" s="1027"/>
      <c r="P5" s="1028"/>
      <c r="Q5" s="1032" t="s">
        <v>365</v>
      </c>
      <c r="R5" s="1033"/>
      <c r="S5" s="1033"/>
      <c r="T5" s="1033"/>
      <c r="U5" s="1034"/>
      <c r="V5" s="1032" t="s">
        <v>366</v>
      </c>
      <c r="W5" s="1033"/>
      <c r="X5" s="1033"/>
      <c r="Y5" s="1033"/>
      <c r="Z5" s="1034"/>
      <c r="AA5" s="1032" t="s">
        <v>367</v>
      </c>
      <c r="AB5" s="1033"/>
      <c r="AC5" s="1033"/>
      <c r="AD5" s="1033"/>
      <c r="AE5" s="1033"/>
      <c r="AF5" s="1144" t="s">
        <v>368</v>
      </c>
      <c r="AG5" s="1033"/>
      <c r="AH5" s="1033"/>
      <c r="AI5" s="1033"/>
      <c r="AJ5" s="1048"/>
      <c r="AK5" s="1033" t="s">
        <v>369</v>
      </c>
      <c r="AL5" s="1033"/>
      <c r="AM5" s="1033"/>
      <c r="AN5" s="1033"/>
      <c r="AO5" s="1034"/>
      <c r="AP5" s="1032" t="s">
        <v>370</v>
      </c>
      <c r="AQ5" s="1033"/>
      <c r="AR5" s="1033"/>
      <c r="AS5" s="1033"/>
      <c r="AT5" s="1034"/>
      <c r="AU5" s="1032" t="s">
        <v>371</v>
      </c>
      <c r="AV5" s="1033"/>
      <c r="AW5" s="1033"/>
      <c r="AX5" s="1033"/>
      <c r="AY5" s="1048"/>
      <c r="AZ5" s="236"/>
      <c r="BA5" s="236"/>
      <c r="BB5" s="236"/>
      <c r="BC5" s="236"/>
      <c r="BD5" s="236"/>
      <c r="BE5" s="237"/>
      <c r="BF5" s="237"/>
      <c r="BG5" s="237"/>
      <c r="BH5" s="237"/>
      <c r="BI5" s="237"/>
      <c r="BJ5" s="237"/>
      <c r="BK5" s="237"/>
      <c r="BL5" s="237"/>
      <c r="BM5" s="237"/>
      <c r="BN5" s="237"/>
      <c r="BO5" s="237"/>
      <c r="BP5" s="237"/>
      <c r="BQ5" s="1026" t="s">
        <v>372</v>
      </c>
      <c r="BR5" s="1027"/>
      <c r="BS5" s="1027"/>
      <c r="BT5" s="1027"/>
      <c r="BU5" s="1027"/>
      <c r="BV5" s="1027"/>
      <c r="BW5" s="1027"/>
      <c r="BX5" s="1027"/>
      <c r="BY5" s="1027"/>
      <c r="BZ5" s="1027"/>
      <c r="CA5" s="1027"/>
      <c r="CB5" s="1027"/>
      <c r="CC5" s="1027"/>
      <c r="CD5" s="1027"/>
      <c r="CE5" s="1027"/>
      <c r="CF5" s="1027"/>
      <c r="CG5" s="1028"/>
      <c r="CH5" s="1032" t="s">
        <v>373</v>
      </c>
      <c r="CI5" s="1033"/>
      <c r="CJ5" s="1033"/>
      <c r="CK5" s="1033"/>
      <c r="CL5" s="1034"/>
      <c r="CM5" s="1032" t="s">
        <v>374</v>
      </c>
      <c r="CN5" s="1033"/>
      <c r="CO5" s="1033"/>
      <c r="CP5" s="1033"/>
      <c r="CQ5" s="1034"/>
      <c r="CR5" s="1032" t="s">
        <v>375</v>
      </c>
      <c r="CS5" s="1033"/>
      <c r="CT5" s="1033"/>
      <c r="CU5" s="1033"/>
      <c r="CV5" s="1034"/>
      <c r="CW5" s="1032" t="s">
        <v>376</v>
      </c>
      <c r="CX5" s="1033"/>
      <c r="CY5" s="1033"/>
      <c r="CZ5" s="1033"/>
      <c r="DA5" s="1034"/>
      <c r="DB5" s="1032" t="s">
        <v>377</v>
      </c>
      <c r="DC5" s="1033"/>
      <c r="DD5" s="1033"/>
      <c r="DE5" s="1033"/>
      <c r="DF5" s="1034"/>
      <c r="DG5" s="1129" t="s">
        <v>378</v>
      </c>
      <c r="DH5" s="1130"/>
      <c r="DI5" s="1130"/>
      <c r="DJ5" s="1130"/>
      <c r="DK5" s="1131"/>
      <c r="DL5" s="1129" t="s">
        <v>379</v>
      </c>
      <c r="DM5" s="1130"/>
      <c r="DN5" s="1130"/>
      <c r="DO5" s="1130"/>
      <c r="DP5" s="1131"/>
      <c r="DQ5" s="1032" t="s">
        <v>380</v>
      </c>
      <c r="DR5" s="1033"/>
      <c r="DS5" s="1033"/>
      <c r="DT5" s="1033"/>
      <c r="DU5" s="1034"/>
      <c r="DV5" s="1032" t="s">
        <v>371</v>
      </c>
      <c r="DW5" s="1033"/>
      <c r="DX5" s="1033"/>
      <c r="DY5" s="1033"/>
      <c r="DZ5" s="1048"/>
      <c r="EA5" s="234"/>
    </row>
    <row r="6" spans="1:131" s="235"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c r="A7" s="238">
        <v>1</v>
      </c>
      <c r="B7" s="1081" t="s">
        <v>381</v>
      </c>
      <c r="C7" s="1082"/>
      <c r="D7" s="1082"/>
      <c r="E7" s="1082"/>
      <c r="F7" s="1082"/>
      <c r="G7" s="1082"/>
      <c r="H7" s="1082"/>
      <c r="I7" s="1082"/>
      <c r="J7" s="1082"/>
      <c r="K7" s="1082"/>
      <c r="L7" s="1082"/>
      <c r="M7" s="1082"/>
      <c r="N7" s="1082"/>
      <c r="O7" s="1082"/>
      <c r="P7" s="1083"/>
      <c r="Q7" s="1135">
        <v>9742</v>
      </c>
      <c r="R7" s="1136"/>
      <c r="S7" s="1136"/>
      <c r="T7" s="1136"/>
      <c r="U7" s="1136"/>
      <c r="V7" s="1136">
        <v>9699</v>
      </c>
      <c r="W7" s="1136"/>
      <c r="X7" s="1136"/>
      <c r="Y7" s="1136"/>
      <c r="Z7" s="1136"/>
      <c r="AA7" s="1136">
        <v>43</v>
      </c>
      <c r="AB7" s="1136"/>
      <c r="AC7" s="1136"/>
      <c r="AD7" s="1136"/>
      <c r="AE7" s="1137"/>
      <c r="AF7" s="1138">
        <v>33</v>
      </c>
      <c r="AG7" s="1139"/>
      <c r="AH7" s="1139"/>
      <c r="AI7" s="1139"/>
      <c r="AJ7" s="1140"/>
      <c r="AK7" s="1122">
        <v>50</v>
      </c>
      <c r="AL7" s="1123"/>
      <c r="AM7" s="1123"/>
      <c r="AN7" s="1123"/>
      <c r="AO7" s="1123"/>
      <c r="AP7" s="1123">
        <v>9280</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c r="BT7" s="1127"/>
      <c r="BU7" s="1127"/>
      <c r="BV7" s="1127"/>
      <c r="BW7" s="1127"/>
      <c r="BX7" s="1127"/>
      <c r="BY7" s="1127"/>
      <c r="BZ7" s="1127"/>
      <c r="CA7" s="1127"/>
      <c r="CB7" s="1127"/>
      <c r="CC7" s="1127"/>
      <c r="CD7" s="1127"/>
      <c r="CE7" s="1127"/>
      <c r="CF7" s="1127"/>
      <c r="CG7" s="1128"/>
      <c r="CH7" s="1119"/>
      <c r="CI7" s="1120"/>
      <c r="CJ7" s="1120"/>
      <c r="CK7" s="1120"/>
      <c r="CL7" s="1121"/>
      <c r="CM7" s="1119"/>
      <c r="CN7" s="1120"/>
      <c r="CO7" s="1120"/>
      <c r="CP7" s="1120"/>
      <c r="CQ7" s="1121"/>
      <c r="CR7" s="1119"/>
      <c r="CS7" s="1120"/>
      <c r="CT7" s="1120"/>
      <c r="CU7" s="1120"/>
      <c r="CV7" s="1121"/>
      <c r="CW7" s="1119"/>
      <c r="CX7" s="1120"/>
      <c r="CY7" s="1120"/>
      <c r="CZ7" s="1120"/>
      <c r="DA7" s="1121"/>
      <c r="DB7" s="1119"/>
      <c r="DC7" s="1120"/>
      <c r="DD7" s="1120"/>
      <c r="DE7" s="1120"/>
      <c r="DF7" s="1121"/>
      <c r="DG7" s="1119"/>
      <c r="DH7" s="1120"/>
      <c r="DI7" s="1120"/>
      <c r="DJ7" s="1120"/>
      <c r="DK7" s="1121"/>
      <c r="DL7" s="1119"/>
      <c r="DM7" s="1120"/>
      <c r="DN7" s="1120"/>
      <c r="DO7" s="1120"/>
      <c r="DP7" s="1121"/>
      <c r="DQ7" s="1119"/>
      <c r="DR7" s="1120"/>
      <c r="DS7" s="1120"/>
      <c r="DT7" s="1120"/>
      <c r="DU7" s="1121"/>
      <c r="DV7" s="1146"/>
      <c r="DW7" s="1147"/>
      <c r="DX7" s="1147"/>
      <c r="DY7" s="1147"/>
      <c r="DZ7" s="1148"/>
      <c r="EA7" s="234"/>
    </row>
    <row r="8" spans="1:131" s="235" customFormat="1" ht="26.25" customHeight="1">
      <c r="A8" s="241">
        <v>2</v>
      </c>
      <c r="B8" s="1062"/>
      <c r="C8" s="1063"/>
      <c r="D8" s="1063"/>
      <c r="E8" s="1063"/>
      <c r="F8" s="1063"/>
      <c r="G8" s="1063"/>
      <c r="H8" s="1063"/>
      <c r="I8" s="1063"/>
      <c r="J8" s="1063"/>
      <c r="K8" s="1063"/>
      <c r="L8" s="1063"/>
      <c r="M8" s="1063"/>
      <c r="N8" s="1063"/>
      <c r="O8" s="1063"/>
      <c r="P8" s="1064"/>
      <c r="Q8" s="1074"/>
      <c r="R8" s="1075"/>
      <c r="S8" s="1075"/>
      <c r="T8" s="1075"/>
      <c r="U8" s="1075"/>
      <c r="V8" s="1075"/>
      <c r="W8" s="1075"/>
      <c r="X8" s="1075"/>
      <c r="Y8" s="1075"/>
      <c r="Z8" s="1075"/>
      <c r="AA8" s="1075"/>
      <c r="AB8" s="1075"/>
      <c r="AC8" s="1075"/>
      <c r="AD8" s="1075"/>
      <c r="AE8" s="1076"/>
      <c r="AF8" s="1068"/>
      <c r="AG8" s="1069"/>
      <c r="AH8" s="1069"/>
      <c r="AI8" s="1069"/>
      <c r="AJ8" s="1070"/>
      <c r="AK8" s="1117"/>
      <c r="AL8" s="1118"/>
      <c r="AM8" s="1118"/>
      <c r="AN8" s="1118"/>
      <c r="AO8" s="1118"/>
      <c r="AP8" s="1118"/>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c r="BT8" s="1046"/>
      <c r="BU8" s="1046"/>
      <c r="BV8" s="1046"/>
      <c r="BW8" s="1046"/>
      <c r="BX8" s="1046"/>
      <c r="BY8" s="1046"/>
      <c r="BZ8" s="1046"/>
      <c r="CA8" s="1046"/>
      <c r="CB8" s="1046"/>
      <c r="CC8" s="1046"/>
      <c r="CD8" s="1046"/>
      <c r="CE8" s="1046"/>
      <c r="CF8" s="1046"/>
      <c r="CG8" s="1047"/>
      <c r="CH8" s="1020"/>
      <c r="CI8" s="1021"/>
      <c r="CJ8" s="1021"/>
      <c r="CK8" s="1021"/>
      <c r="CL8" s="1022"/>
      <c r="CM8" s="1020"/>
      <c r="CN8" s="1021"/>
      <c r="CO8" s="1021"/>
      <c r="CP8" s="1021"/>
      <c r="CQ8" s="1022"/>
      <c r="CR8" s="1020"/>
      <c r="CS8" s="1021"/>
      <c r="CT8" s="1021"/>
      <c r="CU8" s="1021"/>
      <c r="CV8" s="1022"/>
      <c r="CW8" s="1020"/>
      <c r="CX8" s="1021"/>
      <c r="CY8" s="1021"/>
      <c r="CZ8" s="1021"/>
      <c r="DA8" s="1022"/>
      <c r="DB8" s="1020"/>
      <c r="DC8" s="1021"/>
      <c r="DD8" s="1021"/>
      <c r="DE8" s="1021"/>
      <c r="DF8" s="1022"/>
      <c r="DG8" s="1020"/>
      <c r="DH8" s="1021"/>
      <c r="DI8" s="1021"/>
      <c r="DJ8" s="1021"/>
      <c r="DK8" s="1022"/>
      <c r="DL8" s="1020"/>
      <c r="DM8" s="1021"/>
      <c r="DN8" s="1021"/>
      <c r="DO8" s="1021"/>
      <c r="DP8" s="1022"/>
      <c r="DQ8" s="1020"/>
      <c r="DR8" s="1021"/>
      <c r="DS8" s="1021"/>
      <c r="DT8" s="1021"/>
      <c r="DU8" s="1022"/>
      <c r="DV8" s="1023"/>
      <c r="DW8" s="1024"/>
      <c r="DX8" s="1024"/>
      <c r="DY8" s="1024"/>
      <c r="DZ8" s="1025"/>
      <c r="EA8" s="234"/>
    </row>
    <row r="9" spans="1:131" s="235" customFormat="1" ht="26.25" customHeight="1">
      <c r="A9" s="241">
        <v>3</v>
      </c>
      <c r="B9" s="1062"/>
      <c r="C9" s="1063"/>
      <c r="D9" s="1063"/>
      <c r="E9" s="1063"/>
      <c r="F9" s="1063"/>
      <c r="G9" s="1063"/>
      <c r="H9" s="1063"/>
      <c r="I9" s="1063"/>
      <c r="J9" s="1063"/>
      <c r="K9" s="1063"/>
      <c r="L9" s="1063"/>
      <c r="M9" s="1063"/>
      <c r="N9" s="1063"/>
      <c r="O9" s="1063"/>
      <c r="P9" s="1064"/>
      <c r="Q9" s="1074"/>
      <c r="R9" s="1075"/>
      <c r="S9" s="1075"/>
      <c r="T9" s="1075"/>
      <c r="U9" s="1075"/>
      <c r="V9" s="1075"/>
      <c r="W9" s="1075"/>
      <c r="X9" s="1075"/>
      <c r="Y9" s="1075"/>
      <c r="Z9" s="1075"/>
      <c r="AA9" s="1075"/>
      <c r="AB9" s="1075"/>
      <c r="AC9" s="1075"/>
      <c r="AD9" s="1075"/>
      <c r="AE9" s="1076"/>
      <c r="AF9" s="1068"/>
      <c r="AG9" s="1069"/>
      <c r="AH9" s="1069"/>
      <c r="AI9" s="1069"/>
      <c r="AJ9" s="1070"/>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4"/>
    </row>
    <row r="10" spans="1:131" s="235" customFormat="1" ht="26.25" customHeight="1">
      <c r="A10" s="241">
        <v>4</v>
      </c>
      <c r="B10" s="1062"/>
      <c r="C10" s="1063"/>
      <c r="D10" s="1063"/>
      <c r="E10" s="1063"/>
      <c r="F10" s="1063"/>
      <c r="G10" s="1063"/>
      <c r="H10" s="1063"/>
      <c r="I10" s="1063"/>
      <c r="J10" s="1063"/>
      <c r="K10" s="1063"/>
      <c r="L10" s="1063"/>
      <c r="M10" s="1063"/>
      <c r="N10" s="1063"/>
      <c r="O10" s="1063"/>
      <c r="P10" s="1064"/>
      <c r="Q10" s="1074"/>
      <c r="R10" s="1075"/>
      <c r="S10" s="1075"/>
      <c r="T10" s="1075"/>
      <c r="U10" s="1075"/>
      <c r="V10" s="1075"/>
      <c r="W10" s="1075"/>
      <c r="X10" s="1075"/>
      <c r="Y10" s="1075"/>
      <c r="Z10" s="1075"/>
      <c r="AA10" s="1075"/>
      <c r="AB10" s="1075"/>
      <c r="AC10" s="1075"/>
      <c r="AD10" s="1075"/>
      <c r="AE10" s="1076"/>
      <c r="AF10" s="1068"/>
      <c r="AG10" s="1069"/>
      <c r="AH10" s="1069"/>
      <c r="AI10" s="1069"/>
      <c r="AJ10" s="1070"/>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c r="A11" s="241">
        <v>5</v>
      </c>
      <c r="B11" s="1062"/>
      <c r="C11" s="1063"/>
      <c r="D11" s="1063"/>
      <c r="E11" s="1063"/>
      <c r="F11" s="1063"/>
      <c r="G11" s="1063"/>
      <c r="H11" s="1063"/>
      <c r="I11" s="1063"/>
      <c r="J11" s="1063"/>
      <c r="K11" s="1063"/>
      <c r="L11" s="1063"/>
      <c r="M11" s="1063"/>
      <c r="N11" s="1063"/>
      <c r="O11" s="1063"/>
      <c r="P11" s="1064"/>
      <c r="Q11" s="1074"/>
      <c r="R11" s="1075"/>
      <c r="S11" s="1075"/>
      <c r="T11" s="1075"/>
      <c r="U11" s="1075"/>
      <c r="V11" s="1075"/>
      <c r="W11" s="1075"/>
      <c r="X11" s="1075"/>
      <c r="Y11" s="1075"/>
      <c r="Z11" s="1075"/>
      <c r="AA11" s="1075"/>
      <c r="AB11" s="1075"/>
      <c r="AC11" s="1075"/>
      <c r="AD11" s="1075"/>
      <c r="AE11" s="1076"/>
      <c r="AF11" s="1068"/>
      <c r="AG11" s="1069"/>
      <c r="AH11" s="1069"/>
      <c r="AI11" s="1069"/>
      <c r="AJ11" s="1070"/>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c r="A12" s="241">
        <v>6</v>
      </c>
      <c r="B12" s="1062"/>
      <c r="C12" s="1063"/>
      <c r="D12" s="1063"/>
      <c r="E12" s="1063"/>
      <c r="F12" s="1063"/>
      <c r="G12" s="1063"/>
      <c r="H12" s="1063"/>
      <c r="I12" s="1063"/>
      <c r="J12" s="1063"/>
      <c r="K12" s="1063"/>
      <c r="L12" s="1063"/>
      <c r="M12" s="1063"/>
      <c r="N12" s="1063"/>
      <c r="O12" s="1063"/>
      <c r="P12" s="1064"/>
      <c r="Q12" s="1074"/>
      <c r="R12" s="1075"/>
      <c r="S12" s="1075"/>
      <c r="T12" s="1075"/>
      <c r="U12" s="1075"/>
      <c r="V12" s="1075"/>
      <c r="W12" s="1075"/>
      <c r="X12" s="1075"/>
      <c r="Y12" s="1075"/>
      <c r="Z12" s="1075"/>
      <c r="AA12" s="1075"/>
      <c r="AB12" s="1075"/>
      <c r="AC12" s="1075"/>
      <c r="AD12" s="1075"/>
      <c r="AE12" s="1076"/>
      <c r="AF12" s="1068"/>
      <c r="AG12" s="1069"/>
      <c r="AH12" s="1069"/>
      <c r="AI12" s="1069"/>
      <c r="AJ12" s="1070"/>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c r="A13" s="241">
        <v>7</v>
      </c>
      <c r="B13" s="1062"/>
      <c r="C13" s="1063"/>
      <c r="D13" s="1063"/>
      <c r="E13" s="1063"/>
      <c r="F13" s="1063"/>
      <c r="G13" s="1063"/>
      <c r="H13" s="1063"/>
      <c r="I13" s="1063"/>
      <c r="J13" s="1063"/>
      <c r="K13" s="1063"/>
      <c r="L13" s="1063"/>
      <c r="M13" s="1063"/>
      <c r="N13" s="1063"/>
      <c r="O13" s="1063"/>
      <c r="P13" s="1064"/>
      <c r="Q13" s="1074"/>
      <c r="R13" s="1075"/>
      <c r="S13" s="1075"/>
      <c r="T13" s="1075"/>
      <c r="U13" s="1075"/>
      <c r="V13" s="1075"/>
      <c r="W13" s="1075"/>
      <c r="X13" s="1075"/>
      <c r="Y13" s="1075"/>
      <c r="Z13" s="1075"/>
      <c r="AA13" s="1075"/>
      <c r="AB13" s="1075"/>
      <c r="AC13" s="1075"/>
      <c r="AD13" s="1075"/>
      <c r="AE13" s="1076"/>
      <c r="AF13" s="1068"/>
      <c r="AG13" s="1069"/>
      <c r="AH13" s="1069"/>
      <c r="AI13" s="1069"/>
      <c r="AJ13" s="1070"/>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c r="A14" s="241">
        <v>8</v>
      </c>
      <c r="B14" s="1062"/>
      <c r="C14" s="1063"/>
      <c r="D14" s="1063"/>
      <c r="E14" s="1063"/>
      <c r="F14" s="1063"/>
      <c r="G14" s="1063"/>
      <c r="H14" s="1063"/>
      <c r="I14" s="1063"/>
      <c r="J14" s="1063"/>
      <c r="K14" s="1063"/>
      <c r="L14" s="1063"/>
      <c r="M14" s="1063"/>
      <c r="N14" s="1063"/>
      <c r="O14" s="1063"/>
      <c r="P14" s="1064"/>
      <c r="Q14" s="1074"/>
      <c r="R14" s="1075"/>
      <c r="S14" s="1075"/>
      <c r="T14" s="1075"/>
      <c r="U14" s="1075"/>
      <c r="V14" s="1075"/>
      <c r="W14" s="1075"/>
      <c r="X14" s="1075"/>
      <c r="Y14" s="1075"/>
      <c r="Z14" s="1075"/>
      <c r="AA14" s="1075"/>
      <c r="AB14" s="1075"/>
      <c r="AC14" s="1075"/>
      <c r="AD14" s="1075"/>
      <c r="AE14" s="1076"/>
      <c r="AF14" s="1068"/>
      <c r="AG14" s="1069"/>
      <c r="AH14" s="1069"/>
      <c r="AI14" s="1069"/>
      <c r="AJ14" s="1070"/>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c r="A15" s="241">
        <v>9</v>
      </c>
      <c r="B15" s="1062"/>
      <c r="C15" s="1063"/>
      <c r="D15" s="1063"/>
      <c r="E15" s="1063"/>
      <c r="F15" s="1063"/>
      <c r="G15" s="1063"/>
      <c r="H15" s="1063"/>
      <c r="I15" s="1063"/>
      <c r="J15" s="1063"/>
      <c r="K15" s="1063"/>
      <c r="L15" s="1063"/>
      <c r="M15" s="1063"/>
      <c r="N15" s="1063"/>
      <c r="O15" s="1063"/>
      <c r="P15" s="1064"/>
      <c r="Q15" s="1074"/>
      <c r="R15" s="1075"/>
      <c r="S15" s="1075"/>
      <c r="T15" s="1075"/>
      <c r="U15" s="1075"/>
      <c r="V15" s="1075"/>
      <c r="W15" s="1075"/>
      <c r="X15" s="1075"/>
      <c r="Y15" s="1075"/>
      <c r="Z15" s="1075"/>
      <c r="AA15" s="1075"/>
      <c r="AB15" s="1075"/>
      <c r="AC15" s="1075"/>
      <c r="AD15" s="1075"/>
      <c r="AE15" s="1076"/>
      <c r="AF15" s="1068"/>
      <c r="AG15" s="1069"/>
      <c r="AH15" s="1069"/>
      <c r="AI15" s="1069"/>
      <c r="AJ15" s="1070"/>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c r="A16" s="241">
        <v>10</v>
      </c>
      <c r="B16" s="1062"/>
      <c r="C16" s="1063"/>
      <c r="D16" s="1063"/>
      <c r="E16" s="1063"/>
      <c r="F16" s="1063"/>
      <c r="G16" s="1063"/>
      <c r="H16" s="1063"/>
      <c r="I16" s="1063"/>
      <c r="J16" s="1063"/>
      <c r="K16" s="1063"/>
      <c r="L16" s="1063"/>
      <c r="M16" s="1063"/>
      <c r="N16" s="1063"/>
      <c r="O16" s="1063"/>
      <c r="P16" s="1064"/>
      <c r="Q16" s="1074"/>
      <c r="R16" s="1075"/>
      <c r="S16" s="1075"/>
      <c r="T16" s="1075"/>
      <c r="U16" s="1075"/>
      <c r="V16" s="1075"/>
      <c r="W16" s="1075"/>
      <c r="X16" s="1075"/>
      <c r="Y16" s="1075"/>
      <c r="Z16" s="1075"/>
      <c r="AA16" s="1075"/>
      <c r="AB16" s="1075"/>
      <c r="AC16" s="1075"/>
      <c r="AD16" s="1075"/>
      <c r="AE16" s="1076"/>
      <c r="AF16" s="1068"/>
      <c r="AG16" s="1069"/>
      <c r="AH16" s="1069"/>
      <c r="AI16" s="1069"/>
      <c r="AJ16" s="1070"/>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c r="A17" s="241">
        <v>11</v>
      </c>
      <c r="B17" s="1062"/>
      <c r="C17" s="1063"/>
      <c r="D17" s="1063"/>
      <c r="E17" s="1063"/>
      <c r="F17" s="1063"/>
      <c r="G17" s="1063"/>
      <c r="H17" s="1063"/>
      <c r="I17" s="1063"/>
      <c r="J17" s="1063"/>
      <c r="K17" s="1063"/>
      <c r="L17" s="1063"/>
      <c r="M17" s="1063"/>
      <c r="N17" s="1063"/>
      <c r="O17" s="1063"/>
      <c r="P17" s="1064"/>
      <c r="Q17" s="1074"/>
      <c r="R17" s="1075"/>
      <c r="S17" s="1075"/>
      <c r="T17" s="1075"/>
      <c r="U17" s="1075"/>
      <c r="V17" s="1075"/>
      <c r="W17" s="1075"/>
      <c r="X17" s="1075"/>
      <c r="Y17" s="1075"/>
      <c r="Z17" s="1075"/>
      <c r="AA17" s="1075"/>
      <c r="AB17" s="1075"/>
      <c r="AC17" s="1075"/>
      <c r="AD17" s="1075"/>
      <c r="AE17" s="1076"/>
      <c r="AF17" s="1068"/>
      <c r="AG17" s="1069"/>
      <c r="AH17" s="1069"/>
      <c r="AI17" s="1069"/>
      <c r="AJ17" s="1070"/>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c r="A18" s="241">
        <v>12</v>
      </c>
      <c r="B18" s="1062"/>
      <c r="C18" s="1063"/>
      <c r="D18" s="1063"/>
      <c r="E18" s="1063"/>
      <c r="F18" s="1063"/>
      <c r="G18" s="1063"/>
      <c r="H18" s="1063"/>
      <c r="I18" s="1063"/>
      <c r="J18" s="1063"/>
      <c r="K18" s="1063"/>
      <c r="L18" s="1063"/>
      <c r="M18" s="1063"/>
      <c r="N18" s="1063"/>
      <c r="O18" s="1063"/>
      <c r="P18" s="1064"/>
      <c r="Q18" s="1074"/>
      <c r="R18" s="1075"/>
      <c r="S18" s="1075"/>
      <c r="T18" s="1075"/>
      <c r="U18" s="1075"/>
      <c r="V18" s="1075"/>
      <c r="W18" s="1075"/>
      <c r="X18" s="1075"/>
      <c r="Y18" s="1075"/>
      <c r="Z18" s="1075"/>
      <c r="AA18" s="1075"/>
      <c r="AB18" s="1075"/>
      <c r="AC18" s="1075"/>
      <c r="AD18" s="1075"/>
      <c r="AE18" s="1076"/>
      <c r="AF18" s="1068"/>
      <c r="AG18" s="1069"/>
      <c r="AH18" s="1069"/>
      <c r="AI18" s="1069"/>
      <c r="AJ18" s="1070"/>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c r="A19" s="241">
        <v>13</v>
      </c>
      <c r="B19" s="1062"/>
      <c r="C19" s="1063"/>
      <c r="D19" s="1063"/>
      <c r="E19" s="1063"/>
      <c r="F19" s="1063"/>
      <c r="G19" s="1063"/>
      <c r="H19" s="1063"/>
      <c r="I19" s="1063"/>
      <c r="J19" s="1063"/>
      <c r="K19" s="1063"/>
      <c r="L19" s="1063"/>
      <c r="M19" s="1063"/>
      <c r="N19" s="1063"/>
      <c r="O19" s="1063"/>
      <c r="P19" s="1064"/>
      <c r="Q19" s="1074"/>
      <c r="R19" s="1075"/>
      <c r="S19" s="1075"/>
      <c r="T19" s="1075"/>
      <c r="U19" s="1075"/>
      <c r="V19" s="1075"/>
      <c r="W19" s="1075"/>
      <c r="X19" s="1075"/>
      <c r="Y19" s="1075"/>
      <c r="Z19" s="1075"/>
      <c r="AA19" s="1075"/>
      <c r="AB19" s="1075"/>
      <c r="AC19" s="1075"/>
      <c r="AD19" s="1075"/>
      <c r="AE19" s="1076"/>
      <c r="AF19" s="1068"/>
      <c r="AG19" s="1069"/>
      <c r="AH19" s="1069"/>
      <c r="AI19" s="1069"/>
      <c r="AJ19" s="1070"/>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c r="A20" s="241">
        <v>14</v>
      </c>
      <c r="B20" s="1062"/>
      <c r="C20" s="1063"/>
      <c r="D20" s="1063"/>
      <c r="E20" s="1063"/>
      <c r="F20" s="1063"/>
      <c r="G20" s="1063"/>
      <c r="H20" s="1063"/>
      <c r="I20" s="1063"/>
      <c r="J20" s="1063"/>
      <c r="K20" s="1063"/>
      <c r="L20" s="1063"/>
      <c r="M20" s="1063"/>
      <c r="N20" s="1063"/>
      <c r="O20" s="1063"/>
      <c r="P20" s="1064"/>
      <c r="Q20" s="1074"/>
      <c r="R20" s="1075"/>
      <c r="S20" s="1075"/>
      <c r="T20" s="1075"/>
      <c r="U20" s="1075"/>
      <c r="V20" s="1075"/>
      <c r="W20" s="1075"/>
      <c r="X20" s="1075"/>
      <c r="Y20" s="1075"/>
      <c r="Z20" s="1075"/>
      <c r="AA20" s="1075"/>
      <c r="AB20" s="1075"/>
      <c r="AC20" s="1075"/>
      <c r="AD20" s="1075"/>
      <c r="AE20" s="1076"/>
      <c r="AF20" s="1068"/>
      <c r="AG20" s="1069"/>
      <c r="AH20" s="1069"/>
      <c r="AI20" s="1069"/>
      <c r="AJ20" s="1070"/>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c r="A21" s="241">
        <v>15</v>
      </c>
      <c r="B21" s="1062"/>
      <c r="C21" s="1063"/>
      <c r="D21" s="1063"/>
      <c r="E21" s="1063"/>
      <c r="F21" s="1063"/>
      <c r="G21" s="1063"/>
      <c r="H21" s="1063"/>
      <c r="I21" s="1063"/>
      <c r="J21" s="1063"/>
      <c r="K21" s="1063"/>
      <c r="L21" s="1063"/>
      <c r="M21" s="1063"/>
      <c r="N21" s="1063"/>
      <c r="O21" s="1063"/>
      <c r="P21" s="1064"/>
      <c r="Q21" s="1074"/>
      <c r="R21" s="1075"/>
      <c r="S21" s="1075"/>
      <c r="T21" s="1075"/>
      <c r="U21" s="1075"/>
      <c r="V21" s="1075"/>
      <c r="W21" s="1075"/>
      <c r="X21" s="1075"/>
      <c r="Y21" s="1075"/>
      <c r="Z21" s="1075"/>
      <c r="AA21" s="1075"/>
      <c r="AB21" s="1075"/>
      <c r="AC21" s="1075"/>
      <c r="AD21" s="1075"/>
      <c r="AE21" s="1076"/>
      <c r="AF21" s="1068"/>
      <c r="AG21" s="1069"/>
      <c r="AH21" s="1069"/>
      <c r="AI21" s="1069"/>
      <c r="AJ21" s="1070"/>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c r="A22" s="241">
        <v>16</v>
      </c>
      <c r="B22" s="1062"/>
      <c r="C22" s="1063"/>
      <c r="D22" s="1063"/>
      <c r="E22" s="1063"/>
      <c r="F22" s="1063"/>
      <c r="G22" s="1063"/>
      <c r="H22" s="1063"/>
      <c r="I22" s="1063"/>
      <c r="J22" s="1063"/>
      <c r="K22" s="1063"/>
      <c r="L22" s="1063"/>
      <c r="M22" s="1063"/>
      <c r="N22" s="1063"/>
      <c r="O22" s="1063"/>
      <c r="P22" s="1064"/>
      <c r="Q22" s="1112"/>
      <c r="R22" s="1113"/>
      <c r="S22" s="1113"/>
      <c r="T22" s="1113"/>
      <c r="U22" s="1113"/>
      <c r="V22" s="1113"/>
      <c r="W22" s="1113"/>
      <c r="X22" s="1113"/>
      <c r="Y22" s="1113"/>
      <c r="Z22" s="1113"/>
      <c r="AA22" s="1113"/>
      <c r="AB22" s="1113"/>
      <c r="AC22" s="1113"/>
      <c r="AD22" s="1113"/>
      <c r="AE22" s="1114"/>
      <c r="AF22" s="1068"/>
      <c r="AG22" s="1069"/>
      <c r="AH22" s="1069"/>
      <c r="AI22" s="1069"/>
      <c r="AJ22" s="1070"/>
      <c r="AK22" s="1108"/>
      <c r="AL22" s="1109"/>
      <c r="AM22" s="1109"/>
      <c r="AN22" s="1109"/>
      <c r="AO22" s="1109"/>
      <c r="AP22" s="1109"/>
      <c r="AQ22" s="1109"/>
      <c r="AR22" s="1109"/>
      <c r="AS22" s="1109"/>
      <c r="AT22" s="1109"/>
      <c r="AU22" s="1110"/>
      <c r="AV22" s="1110"/>
      <c r="AW22" s="1110"/>
      <c r="AX22" s="1110"/>
      <c r="AY22" s="1111"/>
      <c r="AZ22" s="1060" t="s">
        <v>382</v>
      </c>
      <c r="BA22" s="1060"/>
      <c r="BB22" s="1060"/>
      <c r="BC22" s="1060"/>
      <c r="BD22" s="1061"/>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c r="A23" s="244" t="s">
        <v>383</v>
      </c>
      <c r="B23" s="975" t="s">
        <v>384</v>
      </c>
      <c r="C23" s="976"/>
      <c r="D23" s="976"/>
      <c r="E23" s="976"/>
      <c r="F23" s="976"/>
      <c r="G23" s="976"/>
      <c r="H23" s="976"/>
      <c r="I23" s="976"/>
      <c r="J23" s="976"/>
      <c r="K23" s="976"/>
      <c r="L23" s="976"/>
      <c r="M23" s="976"/>
      <c r="N23" s="976"/>
      <c r="O23" s="976"/>
      <c r="P23" s="977"/>
      <c r="Q23" s="1099"/>
      <c r="R23" s="1100"/>
      <c r="S23" s="1100"/>
      <c r="T23" s="1100"/>
      <c r="U23" s="1100"/>
      <c r="V23" s="1100"/>
      <c r="W23" s="1100"/>
      <c r="X23" s="1100"/>
      <c r="Y23" s="1100"/>
      <c r="Z23" s="1100"/>
      <c r="AA23" s="1100"/>
      <c r="AB23" s="1100"/>
      <c r="AC23" s="1100"/>
      <c r="AD23" s="1100"/>
      <c r="AE23" s="1101"/>
      <c r="AF23" s="1102">
        <v>33</v>
      </c>
      <c r="AG23" s="1100"/>
      <c r="AH23" s="1100"/>
      <c r="AI23" s="1100"/>
      <c r="AJ23" s="1103"/>
      <c r="AK23" s="1104"/>
      <c r="AL23" s="1105"/>
      <c r="AM23" s="1105"/>
      <c r="AN23" s="1105"/>
      <c r="AO23" s="1105"/>
      <c r="AP23" s="1100"/>
      <c r="AQ23" s="1100"/>
      <c r="AR23" s="1100"/>
      <c r="AS23" s="1100"/>
      <c r="AT23" s="1100"/>
      <c r="AU23" s="1106"/>
      <c r="AV23" s="1106"/>
      <c r="AW23" s="1106"/>
      <c r="AX23" s="1106"/>
      <c r="AY23" s="1107"/>
      <c r="AZ23" s="1096" t="s">
        <v>122</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c r="A24" s="1095" t="s">
        <v>385</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c r="A25" s="1094" t="s">
        <v>386</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c r="A26" s="1026" t="s">
        <v>364</v>
      </c>
      <c r="B26" s="1027"/>
      <c r="C26" s="1027"/>
      <c r="D26" s="1027"/>
      <c r="E26" s="1027"/>
      <c r="F26" s="1027"/>
      <c r="G26" s="1027"/>
      <c r="H26" s="1027"/>
      <c r="I26" s="1027"/>
      <c r="J26" s="1027"/>
      <c r="K26" s="1027"/>
      <c r="L26" s="1027"/>
      <c r="M26" s="1027"/>
      <c r="N26" s="1027"/>
      <c r="O26" s="1027"/>
      <c r="P26" s="1028"/>
      <c r="Q26" s="1032" t="s">
        <v>387</v>
      </c>
      <c r="R26" s="1033"/>
      <c r="S26" s="1033"/>
      <c r="T26" s="1033"/>
      <c r="U26" s="1034"/>
      <c r="V26" s="1032" t="s">
        <v>388</v>
      </c>
      <c r="W26" s="1033"/>
      <c r="X26" s="1033"/>
      <c r="Y26" s="1033"/>
      <c r="Z26" s="1034"/>
      <c r="AA26" s="1032" t="s">
        <v>389</v>
      </c>
      <c r="AB26" s="1033"/>
      <c r="AC26" s="1033"/>
      <c r="AD26" s="1033"/>
      <c r="AE26" s="1033"/>
      <c r="AF26" s="1090" t="s">
        <v>390</v>
      </c>
      <c r="AG26" s="1039"/>
      <c r="AH26" s="1039"/>
      <c r="AI26" s="1039"/>
      <c r="AJ26" s="1091"/>
      <c r="AK26" s="1033" t="s">
        <v>391</v>
      </c>
      <c r="AL26" s="1033"/>
      <c r="AM26" s="1033"/>
      <c r="AN26" s="1033"/>
      <c r="AO26" s="1034"/>
      <c r="AP26" s="1032" t="s">
        <v>392</v>
      </c>
      <c r="AQ26" s="1033"/>
      <c r="AR26" s="1033"/>
      <c r="AS26" s="1033"/>
      <c r="AT26" s="1034"/>
      <c r="AU26" s="1032" t="s">
        <v>393</v>
      </c>
      <c r="AV26" s="1033"/>
      <c r="AW26" s="1033"/>
      <c r="AX26" s="1033"/>
      <c r="AY26" s="1034"/>
      <c r="AZ26" s="1032" t="s">
        <v>394</v>
      </c>
      <c r="BA26" s="1033"/>
      <c r="BB26" s="1033"/>
      <c r="BC26" s="1033"/>
      <c r="BD26" s="1034"/>
      <c r="BE26" s="1032" t="s">
        <v>371</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c r="A28" s="246">
        <v>1</v>
      </c>
      <c r="B28" s="1081" t="s">
        <v>395</v>
      </c>
      <c r="C28" s="1082"/>
      <c r="D28" s="1082"/>
      <c r="E28" s="1082"/>
      <c r="F28" s="1082"/>
      <c r="G28" s="1082"/>
      <c r="H28" s="1082"/>
      <c r="I28" s="1082"/>
      <c r="J28" s="1082"/>
      <c r="K28" s="1082"/>
      <c r="L28" s="1082"/>
      <c r="M28" s="1082"/>
      <c r="N28" s="1082"/>
      <c r="O28" s="1082"/>
      <c r="P28" s="1083"/>
      <c r="Q28" s="1084">
        <v>1587</v>
      </c>
      <c r="R28" s="1085"/>
      <c r="S28" s="1085"/>
      <c r="T28" s="1085"/>
      <c r="U28" s="1085"/>
      <c r="V28" s="1085">
        <v>1587</v>
      </c>
      <c r="W28" s="1085"/>
      <c r="X28" s="1085"/>
      <c r="Y28" s="1085"/>
      <c r="Z28" s="1085"/>
      <c r="AA28" s="1085">
        <v>0</v>
      </c>
      <c r="AB28" s="1085"/>
      <c r="AC28" s="1085"/>
      <c r="AD28" s="1085"/>
      <c r="AE28" s="1086"/>
      <c r="AF28" s="1087">
        <v>0</v>
      </c>
      <c r="AG28" s="1085"/>
      <c r="AH28" s="1085"/>
      <c r="AI28" s="1085"/>
      <c r="AJ28" s="1088"/>
      <c r="AK28" s="1089">
        <v>169</v>
      </c>
      <c r="AL28" s="1077"/>
      <c r="AM28" s="1077"/>
      <c r="AN28" s="1077"/>
      <c r="AO28" s="1077"/>
      <c r="AP28" s="1077" t="s">
        <v>563</v>
      </c>
      <c r="AQ28" s="1077"/>
      <c r="AR28" s="1077"/>
      <c r="AS28" s="1077"/>
      <c r="AT28" s="1077"/>
      <c r="AU28" s="1077" t="s">
        <v>563</v>
      </c>
      <c r="AV28" s="1077"/>
      <c r="AW28" s="1077"/>
      <c r="AX28" s="1077"/>
      <c r="AY28" s="1077"/>
      <c r="AZ28" s="1078" t="s">
        <v>563</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c r="A29" s="246">
        <v>2</v>
      </c>
      <c r="B29" s="1062" t="s">
        <v>396</v>
      </c>
      <c r="C29" s="1063"/>
      <c r="D29" s="1063"/>
      <c r="E29" s="1063"/>
      <c r="F29" s="1063"/>
      <c r="G29" s="1063"/>
      <c r="H29" s="1063"/>
      <c r="I29" s="1063"/>
      <c r="J29" s="1063"/>
      <c r="K29" s="1063"/>
      <c r="L29" s="1063"/>
      <c r="M29" s="1063"/>
      <c r="N29" s="1063"/>
      <c r="O29" s="1063"/>
      <c r="P29" s="1064"/>
      <c r="Q29" s="1074">
        <v>921</v>
      </c>
      <c r="R29" s="1075"/>
      <c r="S29" s="1075"/>
      <c r="T29" s="1075"/>
      <c r="U29" s="1075"/>
      <c r="V29" s="1075">
        <v>882</v>
      </c>
      <c r="W29" s="1075"/>
      <c r="X29" s="1075"/>
      <c r="Y29" s="1075"/>
      <c r="Z29" s="1075"/>
      <c r="AA29" s="1075">
        <v>40</v>
      </c>
      <c r="AB29" s="1075"/>
      <c r="AC29" s="1075"/>
      <c r="AD29" s="1075"/>
      <c r="AE29" s="1076"/>
      <c r="AF29" s="1068">
        <v>40</v>
      </c>
      <c r="AG29" s="1069"/>
      <c r="AH29" s="1069"/>
      <c r="AI29" s="1069"/>
      <c r="AJ29" s="1070"/>
      <c r="AK29" s="1011">
        <v>151</v>
      </c>
      <c r="AL29" s="1002"/>
      <c r="AM29" s="1002"/>
      <c r="AN29" s="1002"/>
      <c r="AO29" s="1002"/>
      <c r="AP29" s="1002" t="s">
        <v>563</v>
      </c>
      <c r="AQ29" s="1002"/>
      <c r="AR29" s="1002"/>
      <c r="AS29" s="1002"/>
      <c r="AT29" s="1002"/>
      <c r="AU29" s="1002" t="s">
        <v>563</v>
      </c>
      <c r="AV29" s="1002"/>
      <c r="AW29" s="1002"/>
      <c r="AX29" s="1002"/>
      <c r="AY29" s="1002"/>
      <c r="AZ29" s="1073" t="s">
        <v>563</v>
      </c>
      <c r="BA29" s="1073"/>
      <c r="BB29" s="1073"/>
      <c r="BC29" s="1073"/>
      <c r="BD29" s="1073"/>
      <c r="BE29" s="1057"/>
      <c r="BF29" s="1057"/>
      <c r="BG29" s="1057"/>
      <c r="BH29" s="1057"/>
      <c r="BI29" s="1058"/>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c r="A30" s="246">
        <v>3</v>
      </c>
      <c r="B30" s="1062" t="s">
        <v>397</v>
      </c>
      <c r="C30" s="1063"/>
      <c r="D30" s="1063"/>
      <c r="E30" s="1063"/>
      <c r="F30" s="1063"/>
      <c r="G30" s="1063"/>
      <c r="H30" s="1063"/>
      <c r="I30" s="1063"/>
      <c r="J30" s="1063"/>
      <c r="K30" s="1063"/>
      <c r="L30" s="1063"/>
      <c r="M30" s="1063"/>
      <c r="N30" s="1063"/>
      <c r="O30" s="1063"/>
      <c r="P30" s="1064"/>
      <c r="Q30" s="1074">
        <v>218</v>
      </c>
      <c r="R30" s="1075"/>
      <c r="S30" s="1075"/>
      <c r="T30" s="1075"/>
      <c r="U30" s="1075"/>
      <c r="V30" s="1075">
        <v>216</v>
      </c>
      <c r="W30" s="1075"/>
      <c r="X30" s="1075"/>
      <c r="Y30" s="1075"/>
      <c r="Z30" s="1075"/>
      <c r="AA30" s="1075">
        <v>2</v>
      </c>
      <c r="AB30" s="1075"/>
      <c r="AC30" s="1075"/>
      <c r="AD30" s="1075"/>
      <c r="AE30" s="1076"/>
      <c r="AF30" s="1068">
        <v>2</v>
      </c>
      <c r="AG30" s="1069"/>
      <c r="AH30" s="1069"/>
      <c r="AI30" s="1069"/>
      <c r="AJ30" s="1070"/>
      <c r="AK30" s="1011">
        <v>134</v>
      </c>
      <c r="AL30" s="1002"/>
      <c r="AM30" s="1002"/>
      <c r="AN30" s="1002"/>
      <c r="AO30" s="1002"/>
      <c r="AP30" s="1002" t="s">
        <v>563</v>
      </c>
      <c r="AQ30" s="1002"/>
      <c r="AR30" s="1002"/>
      <c r="AS30" s="1002"/>
      <c r="AT30" s="1002"/>
      <c r="AU30" s="1002" t="s">
        <v>563</v>
      </c>
      <c r="AV30" s="1002"/>
      <c r="AW30" s="1002"/>
      <c r="AX30" s="1002"/>
      <c r="AY30" s="1002"/>
      <c r="AZ30" s="1073" t="s">
        <v>563</v>
      </c>
      <c r="BA30" s="1073"/>
      <c r="BB30" s="1073"/>
      <c r="BC30" s="1073"/>
      <c r="BD30" s="1073"/>
      <c r="BE30" s="1057"/>
      <c r="BF30" s="1057"/>
      <c r="BG30" s="1057"/>
      <c r="BH30" s="1057"/>
      <c r="BI30" s="1058"/>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c r="A31" s="246">
        <v>4</v>
      </c>
      <c r="B31" s="1062" t="s">
        <v>398</v>
      </c>
      <c r="C31" s="1063"/>
      <c r="D31" s="1063"/>
      <c r="E31" s="1063"/>
      <c r="F31" s="1063"/>
      <c r="G31" s="1063"/>
      <c r="H31" s="1063"/>
      <c r="I31" s="1063"/>
      <c r="J31" s="1063"/>
      <c r="K31" s="1063"/>
      <c r="L31" s="1063"/>
      <c r="M31" s="1063"/>
      <c r="N31" s="1063"/>
      <c r="O31" s="1063"/>
      <c r="P31" s="1064"/>
      <c r="Q31" s="1074">
        <v>425</v>
      </c>
      <c r="R31" s="1075"/>
      <c r="S31" s="1075"/>
      <c r="T31" s="1075"/>
      <c r="U31" s="1075"/>
      <c r="V31" s="1075">
        <v>405</v>
      </c>
      <c r="W31" s="1075"/>
      <c r="X31" s="1075"/>
      <c r="Y31" s="1075"/>
      <c r="Z31" s="1075"/>
      <c r="AA31" s="1075">
        <v>20</v>
      </c>
      <c r="AB31" s="1075"/>
      <c r="AC31" s="1075"/>
      <c r="AD31" s="1075"/>
      <c r="AE31" s="1076"/>
      <c r="AF31" s="1068" t="s">
        <v>122</v>
      </c>
      <c r="AG31" s="1069"/>
      <c r="AH31" s="1069"/>
      <c r="AI31" s="1069"/>
      <c r="AJ31" s="1070"/>
      <c r="AK31" s="1011">
        <v>5</v>
      </c>
      <c r="AL31" s="1002"/>
      <c r="AM31" s="1002"/>
      <c r="AN31" s="1002"/>
      <c r="AO31" s="1002"/>
      <c r="AP31" s="1002">
        <v>1856</v>
      </c>
      <c r="AQ31" s="1002"/>
      <c r="AR31" s="1002"/>
      <c r="AS31" s="1002"/>
      <c r="AT31" s="1002"/>
      <c r="AU31" s="1002">
        <v>330</v>
      </c>
      <c r="AV31" s="1002"/>
      <c r="AW31" s="1002"/>
      <c r="AX31" s="1002"/>
      <c r="AY31" s="1002"/>
      <c r="AZ31" s="1073" t="s">
        <v>564</v>
      </c>
      <c r="BA31" s="1073"/>
      <c r="BB31" s="1073"/>
      <c r="BC31" s="1073"/>
      <c r="BD31" s="1073"/>
      <c r="BE31" s="1057" t="s">
        <v>399</v>
      </c>
      <c r="BF31" s="1057"/>
      <c r="BG31" s="1057"/>
      <c r="BH31" s="1057"/>
      <c r="BI31" s="1058"/>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c r="A32" s="246">
        <v>5</v>
      </c>
      <c r="B32" s="1062"/>
      <c r="C32" s="1063"/>
      <c r="D32" s="1063"/>
      <c r="E32" s="1063"/>
      <c r="F32" s="1063"/>
      <c r="G32" s="1063"/>
      <c r="H32" s="1063"/>
      <c r="I32" s="1063"/>
      <c r="J32" s="1063"/>
      <c r="K32" s="1063"/>
      <c r="L32" s="1063"/>
      <c r="M32" s="1063"/>
      <c r="N32" s="1063"/>
      <c r="O32" s="1063"/>
      <c r="P32" s="1064"/>
      <c r="Q32" s="1074"/>
      <c r="R32" s="1075"/>
      <c r="S32" s="1075"/>
      <c r="T32" s="1075"/>
      <c r="U32" s="1075"/>
      <c r="V32" s="1075"/>
      <c r="W32" s="1075"/>
      <c r="X32" s="1075"/>
      <c r="Y32" s="1075"/>
      <c r="Z32" s="1075"/>
      <c r="AA32" s="1075"/>
      <c r="AB32" s="1075"/>
      <c r="AC32" s="1075"/>
      <c r="AD32" s="1075"/>
      <c r="AE32" s="1076"/>
      <c r="AF32" s="1068"/>
      <c r="AG32" s="1069"/>
      <c r="AH32" s="1069"/>
      <c r="AI32" s="1069"/>
      <c r="AJ32" s="1070"/>
      <c r="AK32" s="1011"/>
      <c r="AL32" s="1002"/>
      <c r="AM32" s="1002"/>
      <c r="AN32" s="1002"/>
      <c r="AO32" s="1002"/>
      <c r="AP32" s="1002"/>
      <c r="AQ32" s="1002"/>
      <c r="AR32" s="1002"/>
      <c r="AS32" s="1002"/>
      <c r="AT32" s="1002"/>
      <c r="AU32" s="1002"/>
      <c r="AV32" s="1002"/>
      <c r="AW32" s="1002"/>
      <c r="AX32" s="1002"/>
      <c r="AY32" s="1002"/>
      <c r="AZ32" s="1073"/>
      <c r="BA32" s="1073"/>
      <c r="BB32" s="1073"/>
      <c r="BC32" s="1073"/>
      <c r="BD32" s="1073"/>
      <c r="BE32" s="1057"/>
      <c r="BF32" s="1057"/>
      <c r="BG32" s="1057"/>
      <c r="BH32" s="1057"/>
      <c r="BI32" s="1058"/>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c r="A33" s="246">
        <v>6</v>
      </c>
      <c r="B33" s="1062"/>
      <c r="C33" s="1063"/>
      <c r="D33" s="1063"/>
      <c r="E33" s="1063"/>
      <c r="F33" s="1063"/>
      <c r="G33" s="1063"/>
      <c r="H33" s="1063"/>
      <c r="I33" s="1063"/>
      <c r="J33" s="1063"/>
      <c r="K33" s="1063"/>
      <c r="L33" s="1063"/>
      <c r="M33" s="1063"/>
      <c r="N33" s="1063"/>
      <c r="O33" s="1063"/>
      <c r="P33" s="1064"/>
      <c r="Q33" s="1074"/>
      <c r="R33" s="1075"/>
      <c r="S33" s="1075"/>
      <c r="T33" s="1075"/>
      <c r="U33" s="1075"/>
      <c r="V33" s="1075"/>
      <c r="W33" s="1075"/>
      <c r="X33" s="1075"/>
      <c r="Y33" s="1075"/>
      <c r="Z33" s="1075"/>
      <c r="AA33" s="1075"/>
      <c r="AB33" s="1075"/>
      <c r="AC33" s="1075"/>
      <c r="AD33" s="1075"/>
      <c r="AE33" s="1076"/>
      <c r="AF33" s="1068"/>
      <c r="AG33" s="1069"/>
      <c r="AH33" s="1069"/>
      <c r="AI33" s="1069"/>
      <c r="AJ33" s="1070"/>
      <c r="AK33" s="1011"/>
      <c r="AL33" s="1002"/>
      <c r="AM33" s="1002"/>
      <c r="AN33" s="1002"/>
      <c r="AO33" s="1002"/>
      <c r="AP33" s="1002"/>
      <c r="AQ33" s="1002"/>
      <c r="AR33" s="1002"/>
      <c r="AS33" s="1002"/>
      <c r="AT33" s="1002"/>
      <c r="AU33" s="1002"/>
      <c r="AV33" s="1002"/>
      <c r="AW33" s="1002"/>
      <c r="AX33" s="1002"/>
      <c r="AY33" s="1002"/>
      <c r="AZ33" s="1073"/>
      <c r="BA33" s="1073"/>
      <c r="BB33" s="1073"/>
      <c r="BC33" s="1073"/>
      <c r="BD33" s="1073"/>
      <c r="BE33" s="1057"/>
      <c r="BF33" s="1057"/>
      <c r="BG33" s="1057"/>
      <c r="BH33" s="1057"/>
      <c r="BI33" s="1058"/>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c r="A34" s="246">
        <v>7</v>
      </c>
      <c r="B34" s="1062"/>
      <c r="C34" s="1063"/>
      <c r="D34" s="1063"/>
      <c r="E34" s="1063"/>
      <c r="F34" s="1063"/>
      <c r="G34" s="1063"/>
      <c r="H34" s="1063"/>
      <c r="I34" s="1063"/>
      <c r="J34" s="1063"/>
      <c r="K34" s="1063"/>
      <c r="L34" s="1063"/>
      <c r="M34" s="1063"/>
      <c r="N34" s="1063"/>
      <c r="O34" s="1063"/>
      <c r="P34" s="1064"/>
      <c r="Q34" s="1074"/>
      <c r="R34" s="1075"/>
      <c r="S34" s="1075"/>
      <c r="T34" s="1075"/>
      <c r="U34" s="1075"/>
      <c r="V34" s="1075"/>
      <c r="W34" s="1075"/>
      <c r="X34" s="1075"/>
      <c r="Y34" s="1075"/>
      <c r="Z34" s="1075"/>
      <c r="AA34" s="1075"/>
      <c r="AB34" s="1075"/>
      <c r="AC34" s="1075"/>
      <c r="AD34" s="1075"/>
      <c r="AE34" s="1076"/>
      <c r="AF34" s="1068"/>
      <c r="AG34" s="1069"/>
      <c r="AH34" s="1069"/>
      <c r="AI34" s="1069"/>
      <c r="AJ34" s="1070"/>
      <c r="AK34" s="1011"/>
      <c r="AL34" s="1002"/>
      <c r="AM34" s="1002"/>
      <c r="AN34" s="1002"/>
      <c r="AO34" s="1002"/>
      <c r="AP34" s="1002"/>
      <c r="AQ34" s="1002"/>
      <c r="AR34" s="1002"/>
      <c r="AS34" s="1002"/>
      <c r="AT34" s="1002"/>
      <c r="AU34" s="1002"/>
      <c r="AV34" s="1002"/>
      <c r="AW34" s="1002"/>
      <c r="AX34" s="1002"/>
      <c r="AY34" s="1002"/>
      <c r="AZ34" s="1073"/>
      <c r="BA34" s="1073"/>
      <c r="BB34" s="1073"/>
      <c r="BC34" s="1073"/>
      <c r="BD34" s="1073"/>
      <c r="BE34" s="1057"/>
      <c r="BF34" s="1057"/>
      <c r="BG34" s="1057"/>
      <c r="BH34" s="1057"/>
      <c r="BI34" s="1058"/>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c r="A35" s="246">
        <v>8</v>
      </c>
      <c r="B35" s="1062"/>
      <c r="C35" s="1063"/>
      <c r="D35" s="1063"/>
      <c r="E35" s="1063"/>
      <c r="F35" s="1063"/>
      <c r="G35" s="1063"/>
      <c r="H35" s="1063"/>
      <c r="I35" s="1063"/>
      <c r="J35" s="1063"/>
      <c r="K35" s="1063"/>
      <c r="L35" s="1063"/>
      <c r="M35" s="1063"/>
      <c r="N35" s="1063"/>
      <c r="O35" s="1063"/>
      <c r="P35" s="1064"/>
      <c r="Q35" s="1074"/>
      <c r="R35" s="1075"/>
      <c r="S35" s="1075"/>
      <c r="T35" s="1075"/>
      <c r="U35" s="1075"/>
      <c r="V35" s="1075"/>
      <c r="W35" s="1075"/>
      <c r="X35" s="1075"/>
      <c r="Y35" s="1075"/>
      <c r="Z35" s="1075"/>
      <c r="AA35" s="1075"/>
      <c r="AB35" s="1075"/>
      <c r="AC35" s="1075"/>
      <c r="AD35" s="1075"/>
      <c r="AE35" s="1076"/>
      <c r="AF35" s="1068"/>
      <c r="AG35" s="1069"/>
      <c r="AH35" s="1069"/>
      <c r="AI35" s="1069"/>
      <c r="AJ35" s="1070"/>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57"/>
      <c r="BF35" s="1057"/>
      <c r="BG35" s="1057"/>
      <c r="BH35" s="1057"/>
      <c r="BI35" s="1058"/>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c r="A36" s="246">
        <v>9</v>
      </c>
      <c r="B36" s="1062"/>
      <c r="C36" s="1063"/>
      <c r="D36" s="1063"/>
      <c r="E36" s="1063"/>
      <c r="F36" s="1063"/>
      <c r="G36" s="1063"/>
      <c r="H36" s="1063"/>
      <c r="I36" s="1063"/>
      <c r="J36" s="1063"/>
      <c r="K36" s="1063"/>
      <c r="L36" s="1063"/>
      <c r="M36" s="1063"/>
      <c r="N36" s="1063"/>
      <c r="O36" s="1063"/>
      <c r="P36" s="1064"/>
      <c r="Q36" s="1074"/>
      <c r="R36" s="1075"/>
      <c r="S36" s="1075"/>
      <c r="T36" s="1075"/>
      <c r="U36" s="1075"/>
      <c r="V36" s="1075"/>
      <c r="W36" s="1075"/>
      <c r="X36" s="1075"/>
      <c r="Y36" s="1075"/>
      <c r="Z36" s="1075"/>
      <c r="AA36" s="1075"/>
      <c r="AB36" s="1075"/>
      <c r="AC36" s="1075"/>
      <c r="AD36" s="1075"/>
      <c r="AE36" s="1076"/>
      <c r="AF36" s="1068"/>
      <c r="AG36" s="1069"/>
      <c r="AH36" s="1069"/>
      <c r="AI36" s="1069"/>
      <c r="AJ36" s="1070"/>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57"/>
      <c r="BF36" s="1057"/>
      <c r="BG36" s="1057"/>
      <c r="BH36" s="1057"/>
      <c r="BI36" s="1058"/>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c r="A37" s="246">
        <v>10</v>
      </c>
      <c r="B37" s="1062"/>
      <c r="C37" s="1063"/>
      <c r="D37" s="1063"/>
      <c r="E37" s="1063"/>
      <c r="F37" s="1063"/>
      <c r="G37" s="1063"/>
      <c r="H37" s="1063"/>
      <c r="I37" s="1063"/>
      <c r="J37" s="1063"/>
      <c r="K37" s="1063"/>
      <c r="L37" s="1063"/>
      <c r="M37" s="1063"/>
      <c r="N37" s="1063"/>
      <c r="O37" s="1063"/>
      <c r="P37" s="1064"/>
      <c r="Q37" s="1074"/>
      <c r="R37" s="1075"/>
      <c r="S37" s="1075"/>
      <c r="T37" s="1075"/>
      <c r="U37" s="1075"/>
      <c r="V37" s="1075"/>
      <c r="W37" s="1075"/>
      <c r="X37" s="1075"/>
      <c r="Y37" s="1075"/>
      <c r="Z37" s="1075"/>
      <c r="AA37" s="1075"/>
      <c r="AB37" s="1075"/>
      <c r="AC37" s="1075"/>
      <c r="AD37" s="1075"/>
      <c r="AE37" s="1076"/>
      <c r="AF37" s="1068"/>
      <c r="AG37" s="1069"/>
      <c r="AH37" s="1069"/>
      <c r="AI37" s="1069"/>
      <c r="AJ37" s="1070"/>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57"/>
      <c r="BF37" s="1057"/>
      <c r="BG37" s="1057"/>
      <c r="BH37" s="1057"/>
      <c r="BI37" s="1058"/>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c r="A38" s="246">
        <v>11</v>
      </c>
      <c r="B38" s="1062"/>
      <c r="C38" s="1063"/>
      <c r="D38" s="1063"/>
      <c r="E38" s="1063"/>
      <c r="F38" s="1063"/>
      <c r="G38" s="1063"/>
      <c r="H38" s="1063"/>
      <c r="I38" s="1063"/>
      <c r="J38" s="1063"/>
      <c r="K38" s="1063"/>
      <c r="L38" s="1063"/>
      <c r="M38" s="1063"/>
      <c r="N38" s="1063"/>
      <c r="O38" s="1063"/>
      <c r="P38" s="1064"/>
      <c r="Q38" s="1074"/>
      <c r="R38" s="1075"/>
      <c r="S38" s="1075"/>
      <c r="T38" s="1075"/>
      <c r="U38" s="1075"/>
      <c r="V38" s="1075"/>
      <c r="W38" s="1075"/>
      <c r="X38" s="1075"/>
      <c r="Y38" s="1075"/>
      <c r="Z38" s="1075"/>
      <c r="AA38" s="1075"/>
      <c r="AB38" s="1075"/>
      <c r="AC38" s="1075"/>
      <c r="AD38" s="1075"/>
      <c r="AE38" s="1076"/>
      <c r="AF38" s="1068"/>
      <c r="AG38" s="1069"/>
      <c r="AH38" s="1069"/>
      <c r="AI38" s="1069"/>
      <c r="AJ38" s="1070"/>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57"/>
      <c r="BF38" s="1057"/>
      <c r="BG38" s="1057"/>
      <c r="BH38" s="1057"/>
      <c r="BI38" s="1058"/>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c r="A39" s="246">
        <v>12</v>
      </c>
      <c r="B39" s="1062"/>
      <c r="C39" s="1063"/>
      <c r="D39" s="1063"/>
      <c r="E39" s="1063"/>
      <c r="F39" s="1063"/>
      <c r="G39" s="1063"/>
      <c r="H39" s="1063"/>
      <c r="I39" s="1063"/>
      <c r="J39" s="1063"/>
      <c r="K39" s="1063"/>
      <c r="L39" s="1063"/>
      <c r="M39" s="1063"/>
      <c r="N39" s="1063"/>
      <c r="O39" s="1063"/>
      <c r="P39" s="1064"/>
      <c r="Q39" s="1074"/>
      <c r="R39" s="1075"/>
      <c r="S39" s="1075"/>
      <c r="T39" s="1075"/>
      <c r="U39" s="1075"/>
      <c r="V39" s="1075"/>
      <c r="W39" s="1075"/>
      <c r="X39" s="1075"/>
      <c r="Y39" s="1075"/>
      <c r="Z39" s="1075"/>
      <c r="AA39" s="1075"/>
      <c r="AB39" s="1075"/>
      <c r="AC39" s="1075"/>
      <c r="AD39" s="1075"/>
      <c r="AE39" s="1076"/>
      <c r="AF39" s="1068"/>
      <c r="AG39" s="1069"/>
      <c r="AH39" s="1069"/>
      <c r="AI39" s="1069"/>
      <c r="AJ39" s="1070"/>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57"/>
      <c r="BF39" s="1057"/>
      <c r="BG39" s="1057"/>
      <c r="BH39" s="1057"/>
      <c r="BI39" s="1058"/>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c r="A40" s="241">
        <v>13</v>
      </c>
      <c r="B40" s="1062"/>
      <c r="C40" s="1063"/>
      <c r="D40" s="1063"/>
      <c r="E40" s="1063"/>
      <c r="F40" s="1063"/>
      <c r="G40" s="1063"/>
      <c r="H40" s="1063"/>
      <c r="I40" s="1063"/>
      <c r="J40" s="1063"/>
      <c r="K40" s="1063"/>
      <c r="L40" s="1063"/>
      <c r="M40" s="1063"/>
      <c r="N40" s="1063"/>
      <c r="O40" s="1063"/>
      <c r="P40" s="1064"/>
      <c r="Q40" s="1074"/>
      <c r="R40" s="1075"/>
      <c r="S40" s="1075"/>
      <c r="T40" s="1075"/>
      <c r="U40" s="1075"/>
      <c r="V40" s="1075"/>
      <c r="W40" s="1075"/>
      <c r="X40" s="1075"/>
      <c r="Y40" s="1075"/>
      <c r="Z40" s="1075"/>
      <c r="AA40" s="1075"/>
      <c r="AB40" s="1075"/>
      <c r="AC40" s="1075"/>
      <c r="AD40" s="1075"/>
      <c r="AE40" s="1076"/>
      <c r="AF40" s="1068"/>
      <c r="AG40" s="1069"/>
      <c r="AH40" s="1069"/>
      <c r="AI40" s="1069"/>
      <c r="AJ40" s="1070"/>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57"/>
      <c r="BF40" s="1057"/>
      <c r="BG40" s="1057"/>
      <c r="BH40" s="1057"/>
      <c r="BI40" s="1058"/>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c r="A41" s="241">
        <v>14</v>
      </c>
      <c r="B41" s="1062"/>
      <c r="C41" s="1063"/>
      <c r="D41" s="1063"/>
      <c r="E41" s="1063"/>
      <c r="F41" s="1063"/>
      <c r="G41" s="1063"/>
      <c r="H41" s="1063"/>
      <c r="I41" s="1063"/>
      <c r="J41" s="1063"/>
      <c r="K41" s="1063"/>
      <c r="L41" s="1063"/>
      <c r="M41" s="1063"/>
      <c r="N41" s="1063"/>
      <c r="O41" s="1063"/>
      <c r="P41" s="1064"/>
      <c r="Q41" s="1074"/>
      <c r="R41" s="1075"/>
      <c r="S41" s="1075"/>
      <c r="T41" s="1075"/>
      <c r="U41" s="1075"/>
      <c r="V41" s="1075"/>
      <c r="W41" s="1075"/>
      <c r="X41" s="1075"/>
      <c r="Y41" s="1075"/>
      <c r="Z41" s="1075"/>
      <c r="AA41" s="1075"/>
      <c r="AB41" s="1075"/>
      <c r="AC41" s="1075"/>
      <c r="AD41" s="1075"/>
      <c r="AE41" s="1076"/>
      <c r="AF41" s="1068"/>
      <c r="AG41" s="1069"/>
      <c r="AH41" s="1069"/>
      <c r="AI41" s="1069"/>
      <c r="AJ41" s="1070"/>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57"/>
      <c r="BF41" s="1057"/>
      <c r="BG41" s="1057"/>
      <c r="BH41" s="1057"/>
      <c r="BI41" s="1058"/>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c r="A42" s="241">
        <v>15</v>
      </c>
      <c r="B42" s="1062"/>
      <c r="C42" s="1063"/>
      <c r="D42" s="1063"/>
      <c r="E42" s="1063"/>
      <c r="F42" s="1063"/>
      <c r="G42" s="1063"/>
      <c r="H42" s="1063"/>
      <c r="I42" s="1063"/>
      <c r="J42" s="1063"/>
      <c r="K42" s="1063"/>
      <c r="L42" s="1063"/>
      <c r="M42" s="1063"/>
      <c r="N42" s="1063"/>
      <c r="O42" s="1063"/>
      <c r="P42" s="1064"/>
      <c r="Q42" s="1074"/>
      <c r="R42" s="1075"/>
      <c r="S42" s="1075"/>
      <c r="T42" s="1075"/>
      <c r="U42" s="1075"/>
      <c r="V42" s="1075"/>
      <c r="W42" s="1075"/>
      <c r="X42" s="1075"/>
      <c r="Y42" s="1075"/>
      <c r="Z42" s="1075"/>
      <c r="AA42" s="1075"/>
      <c r="AB42" s="1075"/>
      <c r="AC42" s="1075"/>
      <c r="AD42" s="1075"/>
      <c r="AE42" s="1076"/>
      <c r="AF42" s="1068"/>
      <c r="AG42" s="1069"/>
      <c r="AH42" s="1069"/>
      <c r="AI42" s="1069"/>
      <c r="AJ42" s="1070"/>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57"/>
      <c r="BF42" s="1057"/>
      <c r="BG42" s="1057"/>
      <c r="BH42" s="1057"/>
      <c r="BI42" s="1058"/>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c r="A43" s="241">
        <v>16</v>
      </c>
      <c r="B43" s="1062"/>
      <c r="C43" s="1063"/>
      <c r="D43" s="1063"/>
      <c r="E43" s="1063"/>
      <c r="F43" s="1063"/>
      <c r="G43" s="1063"/>
      <c r="H43" s="1063"/>
      <c r="I43" s="1063"/>
      <c r="J43" s="1063"/>
      <c r="K43" s="1063"/>
      <c r="L43" s="1063"/>
      <c r="M43" s="1063"/>
      <c r="N43" s="1063"/>
      <c r="O43" s="1063"/>
      <c r="P43" s="1064"/>
      <c r="Q43" s="1074"/>
      <c r="R43" s="1075"/>
      <c r="S43" s="1075"/>
      <c r="T43" s="1075"/>
      <c r="U43" s="1075"/>
      <c r="V43" s="1075"/>
      <c r="W43" s="1075"/>
      <c r="X43" s="1075"/>
      <c r="Y43" s="1075"/>
      <c r="Z43" s="1075"/>
      <c r="AA43" s="1075"/>
      <c r="AB43" s="1075"/>
      <c r="AC43" s="1075"/>
      <c r="AD43" s="1075"/>
      <c r="AE43" s="1076"/>
      <c r="AF43" s="1068"/>
      <c r="AG43" s="1069"/>
      <c r="AH43" s="1069"/>
      <c r="AI43" s="1069"/>
      <c r="AJ43" s="1070"/>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57"/>
      <c r="BF43" s="1057"/>
      <c r="BG43" s="1057"/>
      <c r="BH43" s="1057"/>
      <c r="BI43" s="1058"/>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c r="A44" s="241">
        <v>17</v>
      </c>
      <c r="B44" s="1062"/>
      <c r="C44" s="1063"/>
      <c r="D44" s="1063"/>
      <c r="E44" s="1063"/>
      <c r="F44" s="1063"/>
      <c r="G44" s="1063"/>
      <c r="H44" s="1063"/>
      <c r="I44" s="1063"/>
      <c r="J44" s="1063"/>
      <c r="K44" s="1063"/>
      <c r="L44" s="1063"/>
      <c r="M44" s="1063"/>
      <c r="N44" s="1063"/>
      <c r="O44" s="1063"/>
      <c r="P44" s="1064"/>
      <c r="Q44" s="1074"/>
      <c r="R44" s="1075"/>
      <c r="S44" s="1075"/>
      <c r="T44" s="1075"/>
      <c r="U44" s="1075"/>
      <c r="V44" s="1075"/>
      <c r="W44" s="1075"/>
      <c r="X44" s="1075"/>
      <c r="Y44" s="1075"/>
      <c r="Z44" s="1075"/>
      <c r="AA44" s="1075"/>
      <c r="AB44" s="1075"/>
      <c r="AC44" s="1075"/>
      <c r="AD44" s="1075"/>
      <c r="AE44" s="1076"/>
      <c r="AF44" s="1068"/>
      <c r="AG44" s="1069"/>
      <c r="AH44" s="1069"/>
      <c r="AI44" s="1069"/>
      <c r="AJ44" s="1070"/>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57"/>
      <c r="BF44" s="1057"/>
      <c r="BG44" s="1057"/>
      <c r="BH44" s="1057"/>
      <c r="BI44" s="1058"/>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c r="A45" s="241">
        <v>18</v>
      </c>
      <c r="B45" s="1062"/>
      <c r="C45" s="1063"/>
      <c r="D45" s="1063"/>
      <c r="E45" s="1063"/>
      <c r="F45" s="1063"/>
      <c r="G45" s="1063"/>
      <c r="H45" s="1063"/>
      <c r="I45" s="1063"/>
      <c r="J45" s="1063"/>
      <c r="K45" s="1063"/>
      <c r="L45" s="1063"/>
      <c r="M45" s="1063"/>
      <c r="N45" s="1063"/>
      <c r="O45" s="1063"/>
      <c r="P45" s="1064"/>
      <c r="Q45" s="1074"/>
      <c r="R45" s="1075"/>
      <c r="S45" s="1075"/>
      <c r="T45" s="1075"/>
      <c r="U45" s="1075"/>
      <c r="V45" s="1075"/>
      <c r="W45" s="1075"/>
      <c r="X45" s="1075"/>
      <c r="Y45" s="1075"/>
      <c r="Z45" s="1075"/>
      <c r="AA45" s="1075"/>
      <c r="AB45" s="1075"/>
      <c r="AC45" s="1075"/>
      <c r="AD45" s="1075"/>
      <c r="AE45" s="1076"/>
      <c r="AF45" s="1068"/>
      <c r="AG45" s="1069"/>
      <c r="AH45" s="1069"/>
      <c r="AI45" s="1069"/>
      <c r="AJ45" s="1070"/>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57"/>
      <c r="BF45" s="1057"/>
      <c r="BG45" s="1057"/>
      <c r="BH45" s="1057"/>
      <c r="BI45" s="1058"/>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c r="A46" s="241">
        <v>19</v>
      </c>
      <c r="B46" s="1062"/>
      <c r="C46" s="1063"/>
      <c r="D46" s="1063"/>
      <c r="E46" s="1063"/>
      <c r="F46" s="1063"/>
      <c r="G46" s="1063"/>
      <c r="H46" s="1063"/>
      <c r="I46" s="1063"/>
      <c r="J46" s="1063"/>
      <c r="K46" s="1063"/>
      <c r="L46" s="1063"/>
      <c r="M46" s="1063"/>
      <c r="N46" s="1063"/>
      <c r="O46" s="1063"/>
      <c r="P46" s="1064"/>
      <c r="Q46" s="1074"/>
      <c r="R46" s="1075"/>
      <c r="S46" s="1075"/>
      <c r="T46" s="1075"/>
      <c r="U46" s="1075"/>
      <c r="V46" s="1075"/>
      <c r="W46" s="1075"/>
      <c r="X46" s="1075"/>
      <c r="Y46" s="1075"/>
      <c r="Z46" s="1075"/>
      <c r="AA46" s="1075"/>
      <c r="AB46" s="1075"/>
      <c r="AC46" s="1075"/>
      <c r="AD46" s="1075"/>
      <c r="AE46" s="1076"/>
      <c r="AF46" s="1068"/>
      <c r="AG46" s="1069"/>
      <c r="AH46" s="1069"/>
      <c r="AI46" s="1069"/>
      <c r="AJ46" s="1070"/>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57"/>
      <c r="BF46" s="1057"/>
      <c r="BG46" s="1057"/>
      <c r="BH46" s="1057"/>
      <c r="BI46" s="1058"/>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c r="A47" s="241">
        <v>20</v>
      </c>
      <c r="B47" s="1062"/>
      <c r="C47" s="1063"/>
      <c r="D47" s="1063"/>
      <c r="E47" s="1063"/>
      <c r="F47" s="1063"/>
      <c r="G47" s="1063"/>
      <c r="H47" s="1063"/>
      <c r="I47" s="1063"/>
      <c r="J47" s="1063"/>
      <c r="K47" s="1063"/>
      <c r="L47" s="1063"/>
      <c r="M47" s="1063"/>
      <c r="N47" s="1063"/>
      <c r="O47" s="1063"/>
      <c r="P47" s="1064"/>
      <c r="Q47" s="1074"/>
      <c r="R47" s="1075"/>
      <c r="S47" s="1075"/>
      <c r="T47" s="1075"/>
      <c r="U47" s="1075"/>
      <c r="V47" s="1075"/>
      <c r="W47" s="1075"/>
      <c r="X47" s="1075"/>
      <c r="Y47" s="1075"/>
      <c r="Z47" s="1075"/>
      <c r="AA47" s="1075"/>
      <c r="AB47" s="1075"/>
      <c r="AC47" s="1075"/>
      <c r="AD47" s="1075"/>
      <c r="AE47" s="1076"/>
      <c r="AF47" s="1068"/>
      <c r="AG47" s="1069"/>
      <c r="AH47" s="1069"/>
      <c r="AI47" s="1069"/>
      <c r="AJ47" s="1070"/>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57"/>
      <c r="BF47" s="1057"/>
      <c r="BG47" s="1057"/>
      <c r="BH47" s="1057"/>
      <c r="BI47" s="1058"/>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c r="A48" s="241">
        <v>21</v>
      </c>
      <c r="B48" s="1062"/>
      <c r="C48" s="1063"/>
      <c r="D48" s="1063"/>
      <c r="E48" s="1063"/>
      <c r="F48" s="1063"/>
      <c r="G48" s="1063"/>
      <c r="H48" s="1063"/>
      <c r="I48" s="1063"/>
      <c r="J48" s="1063"/>
      <c r="K48" s="1063"/>
      <c r="L48" s="1063"/>
      <c r="M48" s="1063"/>
      <c r="N48" s="1063"/>
      <c r="O48" s="1063"/>
      <c r="P48" s="1064"/>
      <c r="Q48" s="1074"/>
      <c r="R48" s="1075"/>
      <c r="S48" s="1075"/>
      <c r="T48" s="1075"/>
      <c r="U48" s="1075"/>
      <c r="V48" s="1075"/>
      <c r="W48" s="1075"/>
      <c r="X48" s="1075"/>
      <c r="Y48" s="1075"/>
      <c r="Z48" s="1075"/>
      <c r="AA48" s="1075"/>
      <c r="AB48" s="1075"/>
      <c r="AC48" s="1075"/>
      <c r="AD48" s="1075"/>
      <c r="AE48" s="1076"/>
      <c r="AF48" s="1068"/>
      <c r="AG48" s="1069"/>
      <c r="AH48" s="1069"/>
      <c r="AI48" s="1069"/>
      <c r="AJ48" s="1070"/>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57"/>
      <c r="BF48" s="1057"/>
      <c r="BG48" s="1057"/>
      <c r="BH48" s="1057"/>
      <c r="BI48" s="1058"/>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c r="A49" s="241">
        <v>22</v>
      </c>
      <c r="B49" s="1062"/>
      <c r="C49" s="1063"/>
      <c r="D49" s="1063"/>
      <c r="E49" s="1063"/>
      <c r="F49" s="1063"/>
      <c r="G49" s="1063"/>
      <c r="H49" s="1063"/>
      <c r="I49" s="1063"/>
      <c r="J49" s="1063"/>
      <c r="K49" s="1063"/>
      <c r="L49" s="1063"/>
      <c r="M49" s="1063"/>
      <c r="N49" s="1063"/>
      <c r="O49" s="1063"/>
      <c r="P49" s="1064"/>
      <c r="Q49" s="1074"/>
      <c r="R49" s="1075"/>
      <c r="S49" s="1075"/>
      <c r="T49" s="1075"/>
      <c r="U49" s="1075"/>
      <c r="V49" s="1075"/>
      <c r="W49" s="1075"/>
      <c r="X49" s="1075"/>
      <c r="Y49" s="1075"/>
      <c r="Z49" s="1075"/>
      <c r="AA49" s="1075"/>
      <c r="AB49" s="1075"/>
      <c r="AC49" s="1075"/>
      <c r="AD49" s="1075"/>
      <c r="AE49" s="1076"/>
      <c r="AF49" s="1068"/>
      <c r="AG49" s="1069"/>
      <c r="AH49" s="1069"/>
      <c r="AI49" s="1069"/>
      <c r="AJ49" s="1070"/>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57"/>
      <c r="BF49" s="1057"/>
      <c r="BG49" s="1057"/>
      <c r="BH49" s="1057"/>
      <c r="BI49" s="1058"/>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c r="A50" s="241">
        <v>23</v>
      </c>
      <c r="B50" s="1062"/>
      <c r="C50" s="1063"/>
      <c r="D50" s="1063"/>
      <c r="E50" s="1063"/>
      <c r="F50" s="1063"/>
      <c r="G50" s="1063"/>
      <c r="H50" s="1063"/>
      <c r="I50" s="1063"/>
      <c r="J50" s="1063"/>
      <c r="K50" s="1063"/>
      <c r="L50" s="1063"/>
      <c r="M50" s="1063"/>
      <c r="N50" s="1063"/>
      <c r="O50" s="1063"/>
      <c r="P50" s="1064"/>
      <c r="Q50" s="1065"/>
      <c r="R50" s="1066"/>
      <c r="S50" s="1066"/>
      <c r="T50" s="1066"/>
      <c r="U50" s="1066"/>
      <c r="V50" s="1066"/>
      <c r="W50" s="1066"/>
      <c r="X50" s="1066"/>
      <c r="Y50" s="1066"/>
      <c r="Z50" s="1066"/>
      <c r="AA50" s="1066"/>
      <c r="AB50" s="1066"/>
      <c r="AC50" s="1066"/>
      <c r="AD50" s="1066"/>
      <c r="AE50" s="1067"/>
      <c r="AF50" s="1068"/>
      <c r="AG50" s="1069"/>
      <c r="AH50" s="1069"/>
      <c r="AI50" s="1069"/>
      <c r="AJ50" s="1070"/>
      <c r="AK50" s="1071"/>
      <c r="AL50" s="1066"/>
      <c r="AM50" s="1066"/>
      <c r="AN50" s="1066"/>
      <c r="AO50" s="1066"/>
      <c r="AP50" s="1066"/>
      <c r="AQ50" s="1066"/>
      <c r="AR50" s="1066"/>
      <c r="AS50" s="1066"/>
      <c r="AT50" s="1066"/>
      <c r="AU50" s="1066"/>
      <c r="AV50" s="1066"/>
      <c r="AW50" s="1066"/>
      <c r="AX50" s="1066"/>
      <c r="AY50" s="1066"/>
      <c r="AZ50" s="1072"/>
      <c r="BA50" s="1072"/>
      <c r="BB50" s="1072"/>
      <c r="BC50" s="1072"/>
      <c r="BD50" s="1072"/>
      <c r="BE50" s="1057"/>
      <c r="BF50" s="1057"/>
      <c r="BG50" s="1057"/>
      <c r="BH50" s="1057"/>
      <c r="BI50" s="1058"/>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c r="A51" s="241">
        <v>24</v>
      </c>
      <c r="B51" s="1062"/>
      <c r="C51" s="1063"/>
      <c r="D51" s="1063"/>
      <c r="E51" s="1063"/>
      <c r="F51" s="1063"/>
      <c r="G51" s="1063"/>
      <c r="H51" s="1063"/>
      <c r="I51" s="1063"/>
      <c r="J51" s="1063"/>
      <c r="K51" s="1063"/>
      <c r="L51" s="1063"/>
      <c r="M51" s="1063"/>
      <c r="N51" s="1063"/>
      <c r="O51" s="1063"/>
      <c r="P51" s="1064"/>
      <c r="Q51" s="1065"/>
      <c r="R51" s="1066"/>
      <c r="S51" s="1066"/>
      <c r="T51" s="1066"/>
      <c r="U51" s="1066"/>
      <c r="V51" s="1066"/>
      <c r="W51" s="1066"/>
      <c r="X51" s="1066"/>
      <c r="Y51" s="1066"/>
      <c r="Z51" s="1066"/>
      <c r="AA51" s="1066"/>
      <c r="AB51" s="1066"/>
      <c r="AC51" s="1066"/>
      <c r="AD51" s="1066"/>
      <c r="AE51" s="1067"/>
      <c r="AF51" s="1068"/>
      <c r="AG51" s="1069"/>
      <c r="AH51" s="1069"/>
      <c r="AI51" s="1069"/>
      <c r="AJ51" s="1070"/>
      <c r="AK51" s="1071"/>
      <c r="AL51" s="1066"/>
      <c r="AM51" s="1066"/>
      <c r="AN51" s="1066"/>
      <c r="AO51" s="1066"/>
      <c r="AP51" s="1066"/>
      <c r="AQ51" s="1066"/>
      <c r="AR51" s="1066"/>
      <c r="AS51" s="1066"/>
      <c r="AT51" s="1066"/>
      <c r="AU51" s="1066"/>
      <c r="AV51" s="1066"/>
      <c r="AW51" s="1066"/>
      <c r="AX51" s="1066"/>
      <c r="AY51" s="1066"/>
      <c r="AZ51" s="1072"/>
      <c r="BA51" s="1072"/>
      <c r="BB51" s="1072"/>
      <c r="BC51" s="1072"/>
      <c r="BD51" s="1072"/>
      <c r="BE51" s="1057"/>
      <c r="BF51" s="1057"/>
      <c r="BG51" s="1057"/>
      <c r="BH51" s="1057"/>
      <c r="BI51" s="1058"/>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c r="A52" s="241">
        <v>25</v>
      </c>
      <c r="B52" s="1062"/>
      <c r="C52" s="1063"/>
      <c r="D52" s="1063"/>
      <c r="E52" s="1063"/>
      <c r="F52" s="1063"/>
      <c r="G52" s="1063"/>
      <c r="H52" s="1063"/>
      <c r="I52" s="1063"/>
      <c r="J52" s="1063"/>
      <c r="K52" s="1063"/>
      <c r="L52" s="1063"/>
      <c r="M52" s="1063"/>
      <c r="N52" s="1063"/>
      <c r="O52" s="1063"/>
      <c r="P52" s="1064"/>
      <c r="Q52" s="1065"/>
      <c r="R52" s="1066"/>
      <c r="S52" s="1066"/>
      <c r="T52" s="1066"/>
      <c r="U52" s="1066"/>
      <c r="V52" s="1066"/>
      <c r="W52" s="1066"/>
      <c r="X52" s="1066"/>
      <c r="Y52" s="1066"/>
      <c r="Z52" s="1066"/>
      <c r="AA52" s="1066"/>
      <c r="AB52" s="1066"/>
      <c r="AC52" s="1066"/>
      <c r="AD52" s="1066"/>
      <c r="AE52" s="1067"/>
      <c r="AF52" s="1068"/>
      <c r="AG52" s="1069"/>
      <c r="AH52" s="1069"/>
      <c r="AI52" s="1069"/>
      <c r="AJ52" s="1070"/>
      <c r="AK52" s="1071"/>
      <c r="AL52" s="1066"/>
      <c r="AM52" s="1066"/>
      <c r="AN52" s="1066"/>
      <c r="AO52" s="1066"/>
      <c r="AP52" s="1066"/>
      <c r="AQ52" s="1066"/>
      <c r="AR52" s="1066"/>
      <c r="AS52" s="1066"/>
      <c r="AT52" s="1066"/>
      <c r="AU52" s="1066"/>
      <c r="AV52" s="1066"/>
      <c r="AW52" s="1066"/>
      <c r="AX52" s="1066"/>
      <c r="AY52" s="1066"/>
      <c r="AZ52" s="1072"/>
      <c r="BA52" s="1072"/>
      <c r="BB52" s="1072"/>
      <c r="BC52" s="1072"/>
      <c r="BD52" s="1072"/>
      <c r="BE52" s="1057"/>
      <c r="BF52" s="1057"/>
      <c r="BG52" s="1057"/>
      <c r="BH52" s="1057"/>
      <c r="BI52" s="1058"/>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c r="A53" s="241">
        <v>26</v>
      </c>
      <c r="B53" s="1062"/>
      <c r="C53" s="1063"/>
      <c r="D53" s="1063"/>
      <c r="E53" s="1063"/>
      <c r="F53" s="1063"/>
      <c r="G53" s="1063"/>
      <c r="H53" s="1063"/>
      <c r="I53" s="1063"/>
      <c r="J53" s="1063"/>
      <c r="K53" s="1063"/>
      <c r="L53" s="1063"/>
      <c r="M53" s="1063"/>
      <c r="N53" s="1063"/>
      <c r="O53" s="1063"/>
      <c r="P53" s="1064"/>
      <c r="Q53" s="1065"/>
      <c r="R53" s="1066"/>
      <c r="S53" s="1066"/>
      <c r="T53" s="1066"/>
      <c r="U53" s="1066"/>
      <c r="V53" s="1066"/>
      <c r="W53" s="1066"/>
      <c r="X53" s="1066"/>
      <c r="Y53" s="1066"/>
      <c r="Z53" s="1066"/>
      <c r="AA53" s="1066"/>
      <c r="AB53" s="1066"/>
      <c r="AC53" s="1066"/>
      <c r="AD53" s="1066"/>
      <c r="AE53" s="1067"/>
      <c r="AF53" s="1068"/>
      <c r="AG53" s="1069"/>
      <c r="AH53" s="1069"/>
      <c r="AI53" s="1069"/>
      <c r="AJ53" s="1070"/>
      <c r="AK53" s="1071"/>
      <c r="AL53" s="1066"/>
      <c r="AM53" s="1066"/>
      <c r="AN53" s="1066"/>
      <c r="AO53" s="1066"/>
      <c r="AP53" s="1066"/>
      <c r="AQ53" s="1066"/>
      <c r="AR53" s="1066"/>
      <c r="AS53" s="1066"/>
      <c r="AT53" s="1066"/>
      <c r="AU53" s="1066"/>
      <c r="AV53" s="1066"/>
      <c r="AW53" s="1066"/>
      <c r="AX53" s="1066"/>
      <c r="AY53" s="1066"/>
      <c r="AZ53" s="1072"/>
      <c r="BA53" s="1072"/>
      <c r="BB53" s="1072"/>
      <c r="BC53" s="1072"/>
      <c r="BD53" s="1072"/>
      <c r="BE53" s="1057"/>
      <c r="BF53" s="1057"/>
      <c r="BG53" s="1057"/>
      <c r="BH53" s="1057"/>
      <c r="BI53" s="1058"/>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c r="A54" s="241">
        <v>27</v>
      </c>
      <c r="B54" s="1062"/>
      <c r="C54" s="1063"/>
      <c r="D54" s="1063"/>
      <c r="E54" s="1063"/>
      <c r="F54" s="1063"/>
      <c r="G54" s="1063"/>
      <c r="H54" s="1063"/>
      <c r="I54" s="1063"/>
      <c r="J54" s="1063"/>
      <c r="K54" s="1063"/>
      <c r="L54" s="1063"/>
      <c r="M54" s="1063"/>
      <c r="N54" s="1063"/>
      <c r="O54" s="1063"/>
      <c r="P54" s="1064"/>
      <c r="Q54" s="1065"/>
      <c r="R54" s="1066"/>
      <c r="S54" s="1066"/>
      <c r="T54" s="1066"/>
      <c r="U54" s="1066"/>
      <c r="V54" s="1066"/>
      <c r="W54" s="1066"/>
      <c r="X54" s="1066"/>
      <c r="Y54" s="1066"/>
      <c r="Z54" s="1066"/>
      <c r="AA54" s="1066"/>
      <c r="AB54" s="1066"/>
      <c r="AC54" s="1066"/>
      <c r="AD54" s="1066"/>
      <c r="AE54" s="1067"/>
      <c r="AF54" s="1068"/>
      <c r="AG54" s="1069"/>
      <c r="AH54" s="1069"/>
      <c r="AI54" s="1069"/>
      <c r="AJ54" s="1070"/>
      <c r="AK54" s="1071"/>
      <c r="AL54" s="1066"/>
      <c r="AM54" s="1066"/>
      <c r="AN54" s="1066"/>
      <c r="AO54" s="1066"/>
      <c r="AP54" s="1066"/>
      <c r="AQ54" s="1066"/>
      <c r="AR54" s="1066"/>
      <c r="AS54" s="1066"/>
      <c r="AT54" s="1066"/>
      <c r="AU54" s="1066"/>
      <c r="AV54" s="1066"/>
      <c r="AW54" s="1066"/>
      <c r="AX54" s="1066"/>
      <c r="AY54" s="1066"/>
      <c r="AZ54" s="1072"/>
      <c r="BA54" s="1072"/>
      <c r="BB54" s="1072"/>
      <c r="BC54" s="1072"/>
      <c r="BD54" s="1072"/>
      <c r="BE54" s="1057"/>
      <c r="BF54" s="1057"/>
      <c r="BG54" s="1057"/>
      <c r="BH54" s="1057"/>
      <c r="BI54" s="1058"/>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c r="A55" s="241">
        <v>28</v>
      </c>
      <c r="B55" s="1062"/>
      <c r="C55" s="1063"/>
      <c r="D55" s="1063"/>
      <c r="E55" s="1063"/>
      <c r="F55" s="1063"/>
      <c r="G55" s="1063"/>
      <c r="H55" s="1063"/>
      <c r="I55" s="1063"/>
      <c r="J55" s="1063"/>
      <c r="K55" s="1063"/>
      <c r="L55" s="1063"/>
      <c r="M55" s="1063"/>
      <c r="N55" s="1063"/>
      <c r="O55" s="1063"/>
      <c r="P55" s="1064"/>
      <c r="Q55" s="1065"/>
      <c r="R55" s="1066"/>
      <c r="S55" s="1066"/>
      <c r="T55" s="1066"/>
      <c r="U55" s="1066"/>
      <c r="V55" s="1066"/>
      <c r="W55" s="1066"/>
      <c r="X55" s="1066"/>
      <c r="Y55" s="1066"/>
      <c r="Z55" s="1066"/>
      <c r="AA55" s="1066"/>
      <c r="AB55" s="1066"/>
      <c r="AC55" s="1066"/>
      <c r="AD55" s="1066"/>
      <c r="AE55" s="1067"/>
      <c r="AF55" s="1068"/>
      <c r="AG55" s="1069"/>
      <c r="AH55" s="1069"/>
      <c r="AI55" s="1069"/>
      <c r="AJ55" s="1070"/>
      <c r="AK55" s="1071"/>
      <c r="AL55" s="1066"/>
      <c r="AM55" s="1066"/>
      <c r="AN55" s="1066"/>
      <c r="AO55" s="1066"/>
      <c r="AP55" s="1066"/>
      <c r="AQ55" s="1066"/>
      <c r="AR55" s="1066"/>
      <c r="AS55" s="1066"/>
      <c r="AT55" s="1066"/>
      <c r="AU55" s="1066"/>
      <c r="AV55" s="1066"/>
      <c r="AW55" s="1066"/>
      <c r="AX55" s="1066"/>
      <c r="AY55" s="1066"/>
      <c r="AZ55" s="1072"/>
      <c r="BA55" s="1072"/>
      <c r="BB55" s="1072"/>
      <c r="BC55" s="1072"/>
      <c r="BD55" s="1072"/>
      <c r="BE55" s="1057"/>
      <c r="BF55" s="1057"/>
      <c r="BG55" s="1057"/>
      <c r="BH55" s="1057"/>
      <c r="BI55" s="1058"/>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c r="A56" s="241">
        <v>29</v>
      </c>
      <c r="B56" s="1062"/>
      <c r="C56" s="1063"/>
      <c r="D56" s="1063"/>
      <c r="E56" s="1063"/>
      <c r="F56" s="1063"/>
      <c r="G56" s="1063"/>
      <c r="H56" s="1063"/>
      <c r="I56" s="1063"/>
      <c r="J56" s="1063"/>
      <c r="K56" s="1063"/>
      <c r="L56" s="1063"/>
      <c r="M56" s="1063"/>
      <c r="N56" s="1063"/>
      <c r="O56" s="1063"/>
      <c r="P56" s="1064"/>
      <c r="Q56" s="1065"/>
      <c r="R56" s="1066"/>
      <c r="S56" s="1066"/>
      <c r="T56" s="1066"/>
      <c r="U56" s="1066"/>
      <c r="V56" s="1066"/>
      <c r="W56" s="1066"/>
      <c r="X56" s="1066"/>
      <c r="Y56" s="1066"/>
      <c r="Z56" s="1066"/>
      <c r="AA56" s="1066"/>
      <c r="AB56" s="1066"/>
      <c r="AC56" s="1066"/>
      <c r="AD56" s="1066"/>
      <c r="AE56" s="1067"/>
      <c r="AF56" s="1068"/>
      <c r="AG56" s="1069"/>
      <c r="AH56" s="1069"/>
      <c r="AI56" s="1069"/>
      <c r="AJ56" s="1070"/>
      <c r="AK56" s="1071"/>
      <c r="AL56" s="1066"/>
      <c r="AM56" s="1066"/>
      <c r="AN56" s="1066"/>
      <c r="AO56" s="1066"/>
      <c r="AP56" s="1066"/>
      <c r="AQ56" s="1066"/>
      <c r="AR56" s="1066"/>
      <c r="AS56" s="1066"/>
      <c r="AT56" s="1066"/>
      <c r="AU56" s="1066"/>
      <c r="AV56" s="1066"/>
      <c r="AW56" s="1066"/>
      <c r="AX56" s="1066"/>
      <c r="AY56" s="1066"/>
      <c r="AZ56" s="1072"/>
      <c r="BA56" s="1072"/>
      <c r="BB56" s="1072"/>
      <c r="BC56" s="1072"/>
      <c r="BD56" s="1072"/>
      <c r="BE56" s="1057"/>
      <c r="BF56" s="1057"/>
      <c r="BG56" s="1057"/>
      <c r="BH56" s="1057"/>
      <c r="BI56" s="1058"/>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c r="A57" s="241">
        <v>30</v>
      </c>
      <c r="B57" s="1062"/>
      <c r="C57" s="1063"/>
      <c r="D57" s="1063"/>
      <c r="E57" s="1063"/>
      <c r="F57" s="1063"/>
      <c r="G57" s="1063"/>
      <c r="H57" s="1063"/>
      <c r="I57" s="1063"/>
      <c r="J57" s="1063"/>
      <c r="K57" s="1063"/>
      <c r="L57" s="1063"/>
      <c r="M57" s="1063"/>
      <c r="N57" s="1063"/>
      <c r="O57" s="1063"/>
      <c r="P57" s="1064"/>
      <c r="Q57" s="1065"/>
      <c r="R57" s="1066"/>
      <c r="S57" s="1066"/>
      <c r="T57" s="1066"/>
      <c r="U57" s="1066"/>
      <c r="V57" s="1066"/>
      <c r="W57" s="1066"/>
      <c r="X57" s="1066"/>
      <c r="Y57" s="1066"/>
      <c r="Z57" s="1066"/>
      <c r="AA57" s="1066"/>
      <c r="AB57" s="1066"/>
      <c r="AC57" s="1066"/>
      <c r="AD57" s="1066"/>
      <c r="AE57" s="1067"/>
      <c r="AF57" s="1068"/>
      <c r="AG57" s="1069"/>
      <c r="AH57" s="1069"/>
      <c r="AI57" s="1069"/>
      <c r="AJ57" s="1070"/>
      <c r="AK57" s="1071"/>
      <c r="AL57" s="1066"/>
      <c r="AM57" s="1066"/>
      <c r="AN57" s="1066"/>
      <c r="AO57" s="1066"/>
      <c r="AP57" s="1066"/>
      <c r="AQ57" s="1066"/>
      <c r="AR57" s="1066"/>
      <c r="AS57" s="1066"/>
      <c r="AT57" s="1066"/>
      <c r="AU57" s="1066"/>
      <c r="AV57" s="1066"/>
      <c r="AW57" s="1066"/>
      <c r="AX57" s="1066"/>
      <c r="AY57" s="1066"/>
      <c r="AZ57" s="1072"/>
      <c r="BA57" s="1072"/>
      <c r="BB57" s="1072"/>
      <c r="BC57" s="1072"/>
      <c r="BD57" s="1072"/>
      <c r="BE57" s="1057"/>
      <c r="BF57" s="1057"/>
      <c r="BG57" s="1057"/>
      <c r="BH57" s="1057"/>
      <c r="BI57" s="1058"/>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c r="A58" s="241">
        <v>31</v>
      </c>
      <c r="B58" s="1062"/>
      <c r="C58" s="1063"/>
      <c r="D58" s="1063"/>
      <c r="E58" s="1063"/>
      <c r="F58" s="1063"/>
      <c r="G58" s="1063"/>
      <c r="H58" s="1063"/>
      <c r="I58" s="1063"/>
      <c r="J58" s="1063"/>
      <c r="K58" s="1063"/>
      <c r="L58" s="1063"/>
      <c r="M58" s="1063"/>
      <c r="N58" s="1063"/>
      <c r="O58" s="1063"/>
      <c r="P58" s="1064"/>
      <c r="Q58" s="1065"/>
      <c r="R58" s="1066"/>
      <c r="S58" s="1066"/>
      <c r="T58" s="1066"/>
      <c r="U58" s="1066"/>
      <c r="V58" s="1066"/>
      <c r="W58" s="1066"/>
      <c r="X58" s="1066"/>
      <c r="Y58" s="1066"/>
      <c r="Z58" s="1066"/>
      <c r="AA58" s="1066"/>
      <c r="AB58" s="1066"/>
      <c r="AC58" s="1066"/>
      <c r="AD58" s="1066"/>
      <c r="AE58" s="1067"/>
      <c r="AF58" s="1068"/>
      <c r="AG58" s="1069"/>
      <c r="AH58" s="1069"/>
      <c r="AI58" s="1069"/>
      <c r="AJ58" s="1070"/>
      <c r="AK58" s="1071"/>
      <c r="AL58" s="1066"/>
      <c r="AM58" s="1066"/>
      <c r="AN58" s="1066"/>
      <c r="AO58" s="1066"/>
      <c r="AP58" s="1066"/>
      <c r="AQ58" s="1066"/>
      <c r="AR58" s="1066"/>
      <c r="AS58" s="1066"/>
      <c r="AT58" s="1066"/>
      <c r="AU58" s="1066"/>
      <c r="AV58" s="1066"/>
      <c r="AW58" s="1066"/>
      <c r="AX58" s="1066"/>
      <c r="AY58" s="1066"/>
      <c r="AZ58" s="1072"/>
      <c r="BA58" s="1072"/>
      <c r="BB58" s="1072"/>
      <c r="BC58" s="1072"/>
      <c r="BD58" s="1072"/>
      <c r="BE58" s="1057"/>
      <c r="BF58" s="1057"/>
      <c r="BG58" s="1057"/>
      <c r="BH58" s="1057"/>
      <c r="BI58" s="1058"/>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c r="A59" s="241">
        <v>32</v>
      </c>
      <c r="B59" s="1062"/>
      <c r="C59" s="1063"/>
      <c r="D59" s="1063"/>
      <c r="E59" s="1063"/>
      <c r="F59" s="1063"/>
      <c r="G59" s="1063"/>
      <c r="H59" s="1063"/>
      <c r="I59" s="1063"/>
      <c r="J59" s="1063"/>
      <c r="K59" s="1063"/>
      <c r="L59" s="1063"/>
      <c r="M59" s="1063"/>
      <c r="N59" s="1063"/>
      <c r="O59" s="1063"/>
      <c r="P59" s="1064"/>
      <c r="Q59" s="1065"/>
      <c r="R59" s="1066"/>
      <c r="S59" s="1066"/>
      <c r="T59" s="1066"/>
      <c r="U59" s="1066"/>
      <c r="V59" s="1066"/>
      <c r="W59" s="1066"/>
      <c r="X59" s="1066"/>
      <c r="Y59" s="1066"/>
      <c r="Z59" s="1066"/>
      <c r="AA59" s="1066"/>
      <c r="AB59" s="1066"/>
      <c r="AC59" s="1066"/>
      <c r="AD59" s="1066"/>
      <c r="AE59" s="1067"/>
      <c r="AF59" s="1068"/>
      <c r="AG59" s="1069"/>
      <c r="AH59" s="1069"/>
      <c r="AI59" s="1069"/>
      <c r="AJ59" s="1070"/>
      <c r="AK59" s="1071"/>
      <c r="AL59" s="1066"/>
      <c r="AM59" s="1066"/>
      <c r="AN59" s="1066"/>
      <c r="AO59" s="1066"/>
      <c r="AP59" s="1066"/>
      <c r="AQ59" s="1066"/>
      <c r="AR59" s="1066"/>
      <c r="AS59" s="1066"/>
      <c r="AT59" s="1066"/>
      <c r="AU59" s="1066"/>
      <c r="AV59" s="1066"/>
      <c r="AW59" s="1066"/>
      <c r="AX59" s="1066"/>
      <c r="AY59" s="1066"/>
      <c r="AZ59" s="1072"/>
      <c r="BA59" s="1072"/>
      <c r="BB59" s="1072"/>
      <c r="BC59" s="1072"/>
      <c r="BD59" s="1072"/>
      <c r="BE59" s="1057"/>
      <c r="BF59" s="1057"/>
      <c r="BG59" s="1057"/>
      <c r="BH59" s="1057"/>
      <c r="BI59" s="1058"/>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c r="A60" s="241">
        <v>33</v>
      </c>
      <c r="B60" s="1062"/>
      <c r="C60" s="1063"/>
      <c r="D60" s="1063"/>
      <c r="E60" s="1063"/>
      <c r="F60" s="1063"/>
      <c r="G60" s="1063"/>
      <c r="H60" s="1063"/>
      <c r="I60" s="1063"/>
      <c r="J60" s="1063"/>
      <c r="K60" s="1063"/>
      <c r="L60" s="1063"/>
      <c r="M60" s="1063"/>
      <c r="N60" s="1063"/>
      <c r="O60" s="1063"/>
      <c r="P60" s="1064"/>
      <c r="Q60" s="1065"/>
      <c r="R60" s="1066"/>
      <c r="S60" s="1066"/>
      <c r="T60" s="1066"/>
      <c r="U60" s="1066"/>
      <c r="V60" s="1066"/>
      <c r="W60" s="1066"/>
      <c r="X60" s="1066"/>
      <c r="Y60" s="1066"/>
      <c r="Z60" s="1066"/>
      <c r="AA60" s="1066"/>
      <c r="AB60" s="1066"/>
      <c r="AC60" s="1066"/>
      <c r="AD60" s="1066"/>
      <c r="AE60" s="1067"/>
      <c r="AF60" s="1068"/>
      <c r="AG60" s="1069"/>
      <c r="AH60" s="1069"/>
      <c r="AI60" s="1069"/>
      <c r="AJ60" s="1070"/>
      <c r="AK60" s="1071"/>
      <c r="AL60" s="1066"/>
      <c r="AM60" s="1066"/>
      <c r="AN60" s="1066"/>
      <c r="AO60" s="1066"/>
      <c r="AP60" s="1066"/>
      <c r="AQ60" s="1066"/>
      <c r="AR60" s="1066"/>
      <c r="AS60" s="1066"/>
      <c r="AT60" s="1066"/>
      <c r="AU60" s="1066"/>
      <c r="AV60" s="1066"/>
      <c r="AW60" s="1066"/>
      <c r="AX60" s="1066"/>
      <c r="AY60" s="1066"/>
      <c r="AZ60" s="1072"/>
      <c r="BA60" s="1072"/>
      <c r="BB60" s="1072"/>
      <c r="BC60" s="1072"/>
      <c r="BD60" s="1072"/>
      <c r="BE60" s="1057"/>
      <c r="BF60" s="1057"/>
      <c r="BG60" s="1057"/>
      <c r="BH60" s="1057"/>
      <c r="BI60" s="1058"/>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c r="A61" s="241">
        <v>34</v>
      </c>
      <c r="B61" s="1062"/>
      <c r="C61" s="1063"/>
      <c r="D61" s="1063"/>
      <c r="E61" s="1063"/>
      <c r="F61" s="1063"/>
      <c r="G61" s="1063"/>
      <c r="H61" s="1063"/>
      <c r="I61" s="1063"/>
      <c r="J61" s="1063"/>
      <c r="K61" s="1063"/>
      <c r="L61" s="1063"/>
      <c r="M61" s="1063"/>
      <c r="N61" s="1063"/>
      <c r="O61" s="1063"/>
      <c r="P61" s="1064"/>
      <c r="Q61" s="1065"/>
      <c r="R61" s="1066"/>
      <c r="S61" s="1066"/>
      <c r="T61" s="1066"/>
      <c r="U61" s="1066"/>
      <c r="V61" s="1066"/>
      <c r="W61" s="1066"/>
      <c r="X61" s="1066"/>
      <c r="Y61" s="1066"/>
      <c r="Z61" s="1066"/>
      <c r="AA61" s="1066"/>
      <c r="AB61" s="1066"/>
      <c r="AC61" s="1066"/>
      <c r="AD61" s="1066"/>
      <c r="AE61" s="1067"/>
      <c r="AF61" s="1068"/>
      <c r="AG61" s="1069"/>
      <c r="AH61" s="1069"/>
      <c r="AI61" s="1069"/>
      <c r="AJ61" s="1070"/>
      <c r="AK61" s="1071"/>
      <c r="AL61" s="1066"/>
      <c r="AM61" s="1066"/>
      <c r="AN61" s="1066"/>
      <c r="AO61" s="1066"/>
      <c r="AP61" s="1066"/>
      <c r="AQ61" s="1066"/>
      <c r="AR61" s="1066"/>
      <c r="AS61" s="1066"/>
      <c r="AT61" s="1066"/>
      <c r="AU61" s="1066"/>
      <c r="AV61" s="1066"/>
      <c r="AW61" s="1066"/>
      <c r="AX61" s="1066"/>
      <c r="AY61" s="1066"/>
      <c r="AZ61" s="1072"/>
      <c r="BA61" s="1072"/>
      <c r="BB61" s="1072"/>
      <c r="BC61" s="1072"/>
      <c r="BD61" s="1072"/>
      <c r="BE61" s="1057"/>
      <c r="BF61" s="1057"/>
      <c r="BG61" s="1057"/>
      <c r="BH61" s="1057"/>
      <c r="BI61" s="1058"/>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c r="A62" s="241">
        <v>35</v>
      </c>
      <c r="B62" s="1062"/>
      <c r="C62" s="1063"/>
      <c r="D62" s="1063"/>
      <c r="E62" s="1063"/>
      <c r="F62" s="1063"/>
      <c r="G62" s="1063"/>
      <c r="H62" s="1063"/>
      <c r="I62" s="1063"/>
      <c r="J62" s="1063"/>
      <c r="K62" s="1063"/>
      <c r="L62" s="1063"/>
      <c r="M62" s="1063"/>
      <c r="N62" s="1063"/>
      <c r="O62" s="1063"/>
      <c r="P62" s="1064"/>
      <c r="Q62" s="1065"/>
      <c r="R62" s="1066"/>
      <c r="S62" s="1066"/>
      <c r="T62" s="1066"/>
      <c r="U62" s="1066"/>
      <c r="V62" s="1066"/>
      <c r="W62" s="1066"/>
      <c r="X62" s="1066"/>
      <c r="Y62" s="1066"/>
      <c r="Z62" s="1066"/>
      <c r="AA62" s="1066"/>
      <c r="AB62" s="1066"/>
      <c r="AC62" s="1066"/>
      <c r="AD62" s="1066"/>
      <c r="AE62" s="1067"/>
      <c r="AF62" s="1068"/>
      <c r="AG62" s="1069"/>
      <c r="AH62" s="1069"/>
      <c r="AI62" s="1069"/>
      <c r="AJ62" s="1070"/>
      <c r="AK62" s="1071"/>
      <c r="AL62" s="1066"/>
      <c r="AM62" s="1066"/>
      <c r="AN62" s="1066"/>
      <c r="AO62" s="1066"/>
      <c r="AP62" s="1066"/>
      <c r="AQ62" s="1066"/>
      <c r="AR62" s="1066"/>
      <c r="AS62" s="1066"/>
      <c r="AT62" s="1066"/>
      <c r="AU62" s="1066"/>
      <c r="AV62" s="1066"/>
      <c r="AW62" s="1066"/>
      <c r="AX62" s="1066"/>
      <c r="AY62" s="1066"/>
      <c r="AZ62" s="1072"/>
      <c r="BA62" s="1072"/>
      <c r="BB62" s="1072"/>
      <c r="BC62" s="1072"/>
      <c r="BD62" s="1072"/>
      <c r="BE62" s="1057"/>
      <c r="BF62" s="1057"/>
      <c r="BG62" s="1057"/>
      <c r="BH62" s="1057"/>
      <c r="BI62" s="1058"/>
      <c r="BJ62" s="1059" t="s">
        <v>400</v>
      </c>
      <c r="BK62" s="1060"/>
      <c r="BL62" s="1060"/>
      <c r="BM62" s="1060"/>
      <c r="BN62" s="1061"/>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c r="A63" s="244" t="s">
        <v>383</v>
      </c>
      <c r="B63" s="975" t="s">
        <v>401</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3"/>
      <c r="AF63" s="1054">
        <v>42</v>
      </c>
      <c r="AG63" s="990"/>
      <c r="AH63" s="990"/>
      <c r="AI63" s="990"/>
      <c r="AJ63" s="1055"/>
      <c r="AK63" s="1056"/>
      <c r="AL63" s="994"/>
      <c r="AM63" s="994"/>
      <c r="AN63" s="994"/>
      <c r="AO63" s="994"/>
      <c r="AP63" s="990"/>
      <c r="AQ63" s="990"/>
      <c r="AR63" s="990"/>
      <c r="AS63" s="990"/>
      <c r="AT63" s="990"/>
      <c r="AU63" s="990"/>
      <c r="AV63" s="990"/>
      <c r="AW63" s="990"/>
      <c r="AX63" s="990"/>
      <c r="AY63" s="990"/>
      <c r="AZ63" s="1050"/>
      <c r="BA63" s="1050"/>
      <c r="BB63" s="1050"/>
      <c r="BC63" s="1050"/>
      <c r="BD63" s="1050"/>
      <c r="BE63" s="991"/>
      <c r="BF63" s="991"/>
      <c r="BG63" s="991"/>
      <c r="BH63" s="991"/>
      <c r="BI63" s="992"/>
      <c r="BJ63" s="1051" t="s">
        <v>122</v>
      </c>
      <c r="BK63" s="982"/>
      <c r="BL63" s="982"/>
      <c r="BM63" s="982"/>
      <c r="BN63" s="1052"/>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c r="A66" s="1026" t="s">
        <v>403</v>
      </c>
      <c r="B66" s="1027"/>
      <c r="C66" s="1027"/>
      <c r="D66" s="1027"/>
      <c r="E66" s="1027"/>
      <c r="F66" s="1027"/>
      <c r="G66" s="1027"/>
      <c r="H66" s="1027"/>
      <c r="I66" s="1027"/>
      <c r="J66" s="1027"/>
      <c r="K66" s="1027"/>
      <c r="L66" s="1027"/>
      <c r="M66" s="1027"/>
      <c r="N66" s="1027"/>
      <c r="O66" s="1027"/>
      <c r="P66" s="1028"/>
      <c r="Q66" s="1032" t="s">
        <v>404</v>
      </c>
      <c r="R66" s="1033"/>
      <c r="S66" s="1033"/>
      <c r="T66" s="1033"/>
      <c r="U66" s="1034"/>
      <c r="V66" s="1032" t="s">
        <v>388</v>
      </c>
      <c r="W66" s="1033"/>
      <c r="X66" s="1033"/>
      <c r="Y66" s="1033"/>
      <c r="Z66" s="1034"/>
      <c r="AA66" s="1032" t="s">
        <v>389</v>
      </c>
      <c r="AB66" s="1033"/>
      <c r="AC66" s="1033"/>
      <c r="AD66" s="1033"/>
      <c r="AE66" s="1034"/>
      <c r="AF66" s="1038" t="s">
        <v>390</v>
      </c>
      <c r="AG66" s="1039"/>
      <c r="AH66" s="1039"/>
      <c r="AI66" s="1039"/>
      <c r="AJ66" s="1040"/>
      <c r="AK66" s="1032" t="s">
        <v>391</v>
      </c>
      <c r="AL66" s="1027"/>
      <c r="AM66" s="1027"/>
      <c r="AN66" s="1027"/>
      <c r="AO66" s="1028"/>
      <c r="AP66" s="1032" t="s">
        <v>392</v>
      </c>
      <c r="AQ66" s="1033"/>
      <c r="AR66" s="1033"/>
      <c r="AS66" s="1033"/>
      <c r="AT66" s="1034"/>
      <c r="AU66" s="1032" t="s">
        <v>405</v>
      </c>
      <c r="AV66" s="1033"/>
      <c r="AW66" s="1033"/>
      <c r="AX66" s="1033"/>
      <c r="AY66" s="1034"/>
      <c r="AZ66" s="1032" t="s">
        <v>371</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6" t="s">
        <v>555</v>
      </c>
      <c r="C68" s="1017"/>
      <c r="D68" s="1017"/>
      <c r="E68" s="1017"/>
      <c r="F68" s="1017"/>
      <c r="G68" s="1017"/>
      <c r="H68" s="1017"/>
      <c r="I68" s="1017"/>
      <c r="J68" s="1017"/>
      <c r="K68" s="1017"/>
      <c r="L68" s="1017"/>
      <c r="M68" s="1017"/>
      <c r="N68" s="1017"/>
      <c r="O68" s="1017"/>
      <c r="P68" s="1018"/>
      <c r="Q68" s="1019">
        <v>669</v>
      </c>
      <c r="R68" s="1013"/>
      <c r="S68" s="1013"/>
      <c r="T68" s="1013"/>
      <c r="U68" s="1013"/>
      <c r="V68" s="1013">
        <v>653</v>
      </c>
      <c r="W68" s="1013"/>
      <c r="X68" s="1013"/>
      <c r="Y68" s="1013"/>
      <c r="Z68" s="1013"/>
      <c r="AA68" s="1013">
        <v>16</v>
      </c>
      <c r="AB68" s="1013"/>
      <c r="AC68" s="1013"/>
      <c r="AD68" s="1013"/>
      <c r="AE68" s="1013"/>
      <c r="AF68" s="1013">
        <v>16</v>
      </c>
      <c r="AG68" s="1013"/>
      <c r="AH68" s="1013"/>
      <c r="AI68" s="1013"/>
      <c r="AJ68" s="1013"/>
      <c r="AK68" s="1013" t="s">
        <v>562</v>
      </c>
      <c r="AL68" s="1013"/>
      <c r="AM68" s="1013"/>
      <c r="AN68" s="1013"/>
      <c r="AO68" s="1013"/>
      <c r="AP68" s="1013">
        <v>1198</v>
      </c>
      <c r="AQ68" s="1013"/>
      <c r="AR68" s="1013"/>
      <c r="AS68" s="1013"/>
      <c r="AT68" s="1013"/>
      <c r="AU68" s="1013">
        <v>352</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556</v>
      </c>
      <c r="C69" s="1006"/>
      <c r="D69" s="1006"/>
      <c r="E69" s="1006"/>
      <c r="F69" s="1006"/>
      <c r="G69" s="1006"/>
      <c r="H69" s="1006"/>
      <c r="I69" s="1006"/>
      <c r="J69" s="1006"/>
      <c r="K69" s="1006"/>
      <c r="L69" s="1006"/>
      <c r="M69" s="1006"/>
      <c r="N69" s="1006"/>
      <c r="O69" s="1006"/>
      <c r="P69" s="1007"/>
      <c r="Q69" s="1008">
        <v>903</v>
      </c>
      <c r="R69" s="1002"/>
      <c r="S69" s="1002"/>
      <c r="T69" s="1002"/>
      <c r="U69" s="1002"/>
      <c r="V69" s="1002">
        <v>886</v>
      </c>
      <c r="W69" s="1002"/>
      <c r="X69" s="1002"/>
      <c r="Y69" s="1002"/>
      <c r="Z69" s="1002"/>
      <c r="AA69" s="1002">
        <v>16</v>
      </c>
      <c r="AB69" s="1002"/>
      <c r="AC69" s="1002"/>
      <c r="AD69" s="1002"/>
      <c r="AE69" s="1002"/>
      <c r="AF69" s="1002">
        <v>16</v>
      </c>
      <c r="AG69" s="1002"/>
      <c r="AH69" s="1002"/>
      <c r="AI69" s="1002"/>
      <c r="AJ69" s="1002"/>
      <c r="AK69" s="1002" t="s">
        <v>562</v>
      </c>
      <c r="AL69" s="1002"/>
      <c r="AM69" s="1002"/>
      <c r="AN69" s="1002"/>
      <c r="AO69" s="1002"/>
      <c r="AP69" s="1002" t="s">
        <v>562</v>
      </c>
      <c r="AQ69" s="1002"/>
      <c r="AR69" s="1002"/>
      <c r="AS69" s="1002"/>
      <c r="AT69" s="1002"/>
      <c r="AU69" s="1002" t="s">
        <v>562</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t="s">
        <v>561</v>
      </c>
      <c r="C70" s="1006"/>
      <c r="D70" s="1006"/>
      <c r="E70" s="1006"/>
      <c r="F70" s="1006"/>
      <c r="G70" s="1006"/>
      <c r="H70" s="1006"/>
      <c r="I70" s="1006"/>
      <c r="J70" s="1006"/>
      <c r="K70" s="1006"/>
      <c r="L70" s="1006"/>
      <c r="M70" s="1006"/>
      <c r="N70" s="1006"/>
      <c r="O70" s="1006"/>
      <c r="P70" s="1007"/>
      <c r="Q70" s="1008">
        <v>352</v>
      </c>
      <c r="R70" s="1002"/>
      <c r="S70" s="1002"/>
      <c r="T70" s="1002"/>
      <c r="U70" s="1002"/>
      <c r="V70" s="1002">
        <v>238</v>
      </c>
      <c r="W70" s="1002"/>
      <c r="X70" s="1002"/>
      <c r="Y70" s="1002"/>
      <c r="Z70" s="1002"/>
      <c r="AA70" s="1002">
        <v>114</v>
      </c>
      <c r="AB70" s="1002"/>
      <c r="AC70" s="1002"/>
      <c r="AD70" s="1002"/>
      <c r="AE70" s="1002"/>
      <c r="AF70" s="1002">
        <v>114</v>
      </c>
      <c r="AG70" s="1002"/>
      <c r="AH70" s="1002"/>
      <c r="AI70" s="1002"/>
      <c r="AJ70" s="1002"/>
      <c r="AK70" s="1002" t="s">
        <v>562</v>
      </c>
      <c r="AL70" s="1002"/>
      <c r="AM70" s="1002"/>
      <c r="AN70" s="1002"/>
      <c r="AO70" s="1002"/>
      <c r="AP70" s="1002" t="s">
        <v>562</v>
      </c>
      <c r="AQ70" s="1002"/>
      <c r="AR70" s="1002"/>
      <c r="AS70" s="1002"/>
      <c r="AT70" s="1002"/>
      <c r="AU70" s="1002" t="s">
        <v>562</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t="s">
        <v>557</v>
      </c>
      <c r="C71" s="1006"/>
      <c r="D71" s="1006"/>
      <c r="E71" s="1006"/>
      <c r="F71" s="1006"/>
      <c r="G71" s="1006"/>
      <c r="H71" s="1006"/>
      <c r="I71" s="1006"/>
      <c r="J71" s="1006"/>
      <c r="K71" s="1006"/>
      <c r="L71" s="1006"/>
      <c r="M71" s="1006"/>
      <c r="N71" s="1006"/>
      <c r="O71" s="1006"/>
      <c r="P71" s="1007"/>
      <c r="Q71" s="1008">
        <v>4832</v>
      </c>
      <c r="R71" s="1002"/>
      <c r="S71" s="1002"/>
      <c r="T71" s="1002"/>
      <c r="U71" s="1002"/>
      <c r="V71" s="1002">
        <v>4566</v>
      </c>
      <c r="W71" s="1002"/>
      <c r="X71" s="1002"/>
      <c r="Y71" s="1002"/>
      <c r="Z71" s="1002"/>
      <c r="AA71" s="1002">
        <v>266</v>
      </c>
      <c r="AB71" s="1002"/>
      <c r="AC71" s="1002"/>
      <c r="AD71" s="1002"/>
      <c r="AE71" s="1002"/>
      <c r="AF71" s="1002">
        <v>266</v>
      </c>
      <c r="AG71" s="1002"/>
      <c r="AH71" s="1002"/>
      <c r="AI71" s="1002"/>
      <c r="AJ71" s="1002"/>
      <c r="AK71" s="1002" t="s">
        <v>562</v>
      </c>
      <c r="AL71" s="1002"/>
      <c r="AM71" s="1002"/>
      <c r="AN71" s="1002"/>
      <c r="AO71" s="1002"/>
      <c r="AP71" s="1002" t="s">
        <v>562</v>
      </c>
      <c r="AQ71" s="1002"/>
      <c r="AR71" s="1002"/>
      <c r="AS71" s="1002"/>
      <c r="AT71" s="1002"/>
      <c r="AU71" s="1002" t="s">
        <v>562</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t="s">
        <v>558</v>
      </c>
      <c r="C72" s="1006"/>
      <c r="D72" s="1006"/>
      <c r="E72" s="1006"/>
      <c r="F72" s="1006"/>
      <c r="G72" s="1006"/>
      <c r="H72" s="1006"/>
      <c r="I72" s="1006"/>
      <c r="J72" s="1006"/>
      <c r="K72" s="1006"/>
      <c r="L72" s="1006"/>
      <c r="M72" s="1006"/>
      <c r="N72" s="1006"/>
      <c r="O72" s="1006"/>
      <c r="P72" s="1007"/>
      <c r="Q72" s="1008">
        <v>4</v>
      </c>
      <c r="R72" s="1002"/>
      <c r="S72" s="1002"/>
      <c r="T72" s="1002"/>
      <c r="U72" s="1002"/>
      <c r="V72" s="1002">
        <v>3</v>
      </c>
      <c r="W72" s="1002"/>
      <c r="X72" s="1002"/>
      <c r="Y72" s="1002"/>
      <c r="Z72" s="1002"/>
      <c r="AA72" s="1002">
        <v>1</v>
      </c>
      <c r="AB72" s="1002"/>
      <c r="AC72" s="1002"/>
      <c r="AD72" s="1002"/>
      <c r="AE72" s="1002"/>
      <c r="AF72" s="1002">
        <v>1</v>
      </c>
      <c r="AG72" s="1002"/>
      <c r="AH72" s="1002"/>
      <c r="AI72" s="1002"/>
      <c r="AJ72" s="1002"/>
      <c r="AK72" s="1002" t="s">
        <v>562</v>
      </c>
      <c r="AL72" s="1002"/>
      <c r="AM72" s="1002"/>
      <c r="AN72" s="1002"/>
      <c r="AO72" s="1002"/>
      <c r="AP72" s="1002" t="s">
        <v>562</v>
      </c>
      <c r="AQ72" s="1002"/>
      <c r="AR72" s="1002"/>
      <c r="AS72" s="1002"/>
      <c r="AT72" s="1002"/>
      <c r="AU72" s="1002" t="s">
        <v>562</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t="s">
        <v>559</v>
      </c>
      <c r="C73" s="1006"/>
      <c r="D73" s="1006"/>
      <c r="E73" s="1006"/>
      <c r="F73" s="1006"/>
      <c r="G73" s="1006"/>
      <c r="H73" s="1006"/>
      <c r="I73" s="1006"/>
      <c r="J73" s="1006"/>
      <c r="K73" s="1006"/>
      <c r="L73" s="1006"/>
      <c r="M73" s="1006"/>
      <c r="N73" s="1006"/>
      <c r="O73" s="1006"/>
      <c r="P73" s="1007"/>
      <c r="Q73" s="1008">
        <v>5409</v>
      </c>
      <c r="R73" s="1002"/>
      <c r="S73" s="1002"/>
      <c r="T73" s="1002"/>
      <c r="U73" s="1002"/>
      <c r="V73" s="1002">
        <v>5339</v>
      </c>
      <c r="W73" s="1002"/>
      <c r="X73" s="1002"/>
      <c r="Y73" s="1002"/>
      <c r="Z73" s="1002"/>
      <c r="AA73" s="1002">
        <v>70</v>
      </c>
      <c r="AB73" s="1002"/>
      <c r="AC73" s="1002"/>
      <c r="AD73" s="1002"/>
      <c r="AE73" s="1002"/>
      <c r="AF73" s="1002">
        <v>70</v>
      </c>
      <c r="AG73" s="1002"/>
      <c r="AH73" s="1002"/>
      <c r="AI73" s="1002"/>
      <c r="AJ73" s="1002"/>
      <c r="AK73" s="1002">
        <v>1105</v>
      </c>
      <c r="AL73" s="1002"/>
      <c r="AM73" s="1002"/>
      <c r="AN73" s="1002"/>
      <c r="AO73" s="1002"/>
      <c r="AP73" s="1002" t="s">
        <v>562</v>
      </c>
      <c r="AQ73" s="1002"/>
      <c r="AR73" s="1002"/>
      <c r="AS73" s="1002"/>
      <c r="AT73" s="1002"/>
      <c r="AU73" s="1002" t="s">
        <v>562</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t="s">
        <v>560</v>
      </c>
      <c r="C74" s="1006"/>
      <c r="D74" s="1006"/>
      <c r="E74" s="1006"/>
      <c r="F74" s="1006"/>
      <c r="G74" s="1006"/>
      <c r="H74" s="1006"/>
      <c r="I74" s="1006"/>
      <c r="J74" s="1006"/>
      <c r="K74" s="1006"/>
      <c r="L74" s="1006"/>
      <c r="M74" s="1006"/>
      <c r="N74" s="1006"/>
      <c r="O74" s="1006"/>
      <c r="P74" s="1007"/>
      <c r="Q74" s="1008">
        <v>1349819</v>
      </c>
      <c r="R74" s="1002"/>
      <c r="S74" s="1002"/>
      <c r="T74" s="1002"/>
      <c r="U74" s="1002"/>
      <c r="V74" s="1002">
        <v>1314493</v>
      </c>
      <c r="W74" s="1002"/>
      <c r="X74" s="1002"/>
      <c r="Y74" s="1002"/>
      <c r="Z74" s="1002"/>
      <c r="AA74" s="1002">
        <v>35326</v>
      </c>
      <c r="AB74" s="1002"/>
      <c r="AC74" s="1002"/>
      <c r="AD74" s="1002"/>
      <c r="AE74" s="1002"/>
      <c r="AF74" s="1002">
        <v>35326</v>
      </c>
      <c r="AG74" s="1002"/>
      <c r="AH74" s="1002"/>
      <c r="AI74" s="1002"/>
      <c r="AJ74" s="1002"/>
      <c r="AK74" s="1002">
        <v>9983</v>
      </c>
      <c r="AL74" s="1002"/>
      <c r="AM74" s="1002"/>
      <c r="AN74" s="1002"/>
      <c r="AO74" s="1002"/>
      <c r="AP74" s="1002" t="s">
        <v>562</v>
      </c>
      <c r="AQ74" s="1002"/>
      <c r="AR74" s="1002"/>
      <c r="AS74" s="1002"/>
      <c r="AT74" s="1002"/>
      <c r="AU74" s="1002" t="s">
        <v>562</v>
      </c>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383</v>
      </c>
      <c r="B88" s="975" t="s">
        <v>406</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c r="AG88" s="990"/>
      <c r="AH88" s="990"/>
      <c r="AI88" s="990"/>
      <c r="AJ88" s="990"/>
      <c r="AK88" s="994"/>
      <c r="AL88" s="994"/>
      <c r="AM88" s="994"/>
      <c r="AN88" s="994"/>
      <c r="AO88" s="994"/>
      <c r="AP88" s="990"/>
      <c r="AQ88" s="990"/>
      <c r="AR88" s="990"/>
      <c r="AS88" s="990"/>
      <c r="AT88" s="990"/>
      <c r="AU88" s="990"/>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975" t="s">
        <v>407</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408</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409</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412</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413</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414</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415</v>
      </c>
      <c r="AB109" s="925"/>
      <c r="AC109" s="925"/>
      <c r="AD109" s="925"/>
      <c r="AE109" s="926"/>
      <c r="AF109" s="927" t="s">
        <v>302</v>
      </c>
      <c r="AG109" s="925"/>
      <c r="AH109" s="925"/>
      <c r="AI109" s="925"/>
      <c r="AJ109" s="926"/>
      <c r="AK109" s="927" t="s">
        <v>301</v>
      </c>
      <c r="AL109" s="925"/>
      <c r="AM109" s="925"/>
      <c r="AN109" s="925"/>
      <c r="AO109" s="926"/>
      <c r="AP109" s="927" t="s">
        <v>416</v>
      </c>
      <c r="AQ109" s="925"/>
      <c r="AR109" s="925"/>
      <c r="AS109" s="925"/>
      <c r="AT109" s="956"/>
      <c r="AU109" s="924" t="s">
        <v>414</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415</v>
      </c>
      <c r="BR109" s="925"/>
      <c r="BS109" s="925"/>
      <c r="BT109" s="925"/>
      <c r="BU109" s="926"/>
      <c r="BV109" s="927" t="s">
        <v>302</v>
      </c>
      <c r="BW109" s="925"/>
      <c r="BX109" s="925"/>
      <c r="BY109" s="925"/>
      <c r="BZ109" s="926"/>
      <c r="CA109" s="927" t="s">
        <v>301</v>
      </c>
      <c r="CB109" s="925"/>
      <c r="CC109" s="925"/>
      <c r="CD109" s="925"/>
      <c r="CE109" s="926"/>
      <c r="CF109" s="963" t="s">
        <v>416</v>
      </c>
      <c r="CG109" s="963"/>
      <c r="CH109" s="963"/>
      <c r="CI109" s="963"/>
      <c r="CJ109" s="963"/>
      <c r="CK109" s="927" t="s">
        <v>417</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415</v>
      </c>
      <c r="DH109" s="925"/>
      <c r="DI109" s="925"/>
      <c r="DJ109" s="925"/>
      <c r="DK109" s="926"/>
      <c r="DL109" s="927" t="s">
        <v>302</v>
      </c>
      <c r="DM109" s="925"/>
      <c r="DN109" s="925"/>
      <c r="DO109" s="925"/>
      <c r="DP109" s="926"/>
      <c r="DQ109" s="927" t="s">
        <v>301</v>
      </c>
      <c r="DR109" s="925"/>
      <c r="DS109" s="925"/>
      <c r="DT109" s="925"/>
      <c r="DU109" s="926"/>
      <c r="DV109" s="927" t="s">
        <v>416</v>
      </c>
      <c r="DW109" s="925"/>
      <c r="DX109" s="925"/>
      <c r="DY109" s="925"/>
      <c r="DZ109" s="956"/>
    </row>
    <row r="110" spans="1:131" s="226" customFormat="1" ht="26.25" customHeight="1">
      <c r="A110" s="827" t="s">
        <v>418</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656732</v>
      </c>
      <c r="AB110" s="918"/>
      <c r="AC110" s="918"/>
      <c r="AD110" s="918"/>
      <c r="AE110" s="919"/>
      <c r="AF110" s="920">
        <v>684180</v>
      </c>
      <c r="AG110" s="918"/>
      <c r="AH110" s="918"/>
      <c r="AI110" s="918"/>
      <c r="AJ110" s="919"/>
      <c r="AK110" s="920">
        <v>776118</v>
      </c>
      <c r="AL110" s="918"/>
      <c r="AM110" s="918"/>
      <c r="AN110" s="918"/>
      <c r="AO110" s="919"/>
      <c r="AP110" s="921">
        <v>27</v>
      </c>
      <c r="AQ110" s="922"/>
      <c r="AR110" s="922"/>
      <c r="AS110" s="922"/>
      <c r="AT110" s="923"/>
      <c r="AU110" s="957" t="s">
        <v>66</v>
      </c>
      <c r="AV110" s="958"/>
      <c r="AW110" s="958"/>
      <c r="AX110" s="958"/>
      <c r="AY110" s="958"/>
      <c r="AZ110" s="883" t="s">
        <v>419</v>
      </c>
      <c r="BA110" s="828"/>
      <c r="BB110" s="828"/>
      <c r="BC110" s="828"/>
      <c r="BD110" s="828"/>
      <c r="BE110" s="828"/>
      <c r="BF110" s="828"/>
      <c r="BG110" s="828"/>
      <c r="BH110" s="828"/>
      <c r="BI110" s="828"/>
      <c r="BJ110" s="828"/>
      <c r="BK110" s="828"/>
      <c r="BL110" s="828"/>
      <c r="BM110" s="828"/>
      <c r="BN110" s="828"/>
      <c r="BO110" s="828"/>
      <c r="BP110" s="829"/>
      <c r="BQ110" s="884">
        <v>8287271</v>
      </c>
      <c r="BR110" s="865"/>
      <c r="BS110" s="865"/>
      <c r="BT110" s="865"/>
      <c r="BU110" s="865"/>
      <c r="BV110" s="865">
        <v>8995885</v>
      </c>
      <c r="BW110" s="865"/>
      <c r="BX110" s="865"/>
      <c r="BY110" s="865"/>
      <c r="BZ110" s="865"/>
      <c r="CA110" s="865">
        <v>9279600</v>
      </c>
      <c r="CB110" s="865"/>
      <c r="CC110" s="865"/>
      <c r="CD110" s="865"/>
      <c r="CE110" s="865"/>
      <c r="CF110" s="889">
        <v>322.8</v>
      </c>
      <c r="CG110" s="890"/>
      <c r="CH110" s="890"/>
      <c r="CI110" s="890"/>
      <c r="CJ110" s="890"/>
      <c r="CK110" s="953" t="s">
        <v>420</v>
      </c>
      <c r="CL110" s="839"/>
      <c r="CM110" s="914" t="s">
        <v>421</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422</v>
      </c>
      <c r="DH110" s="865"/>
      <c r="DI110" s="865"/>
      <c r="DJ110" s="865"/>
      <c r="DK110" s="865"/>
      <c r="DL110" s="865" t="s">
        <v>122</v>
      </c>
      <c r="DM110" s="865"/>
      <c r="DN110" s="865"/>
      <c r="DO110" s="865"/>
      <c r="DP110" s="865"/>
      <c r="DQ110" s="865" t="s">
        <v>422</v>
      </c>
      <c r="DR110" s="865"/>
      <c r="DS110" s="865"/>
      <c r="DT110" s="865"/>
      <c r="DU110" s="865"/>
      <c r="DV110" s="866" t="s">
        <v>422</v>
      </c>
      <c r="DW110" s="866"/>
      <c r="DX110" s="866"/>
      <c r="DY110" s="866"/>
      <c r="DZ110" s="867"/>
    </row>
    <row r="111" spans="1:131" s="226" customFormat="1" ht="26.25" customHeight="1">
      <c r="A111" s="794" t="s">
        <v>423</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422</v>
      </c>
      <c r="AB111" s="946"/>
      <c r="AC111" s="946"/>
      <c r="AD111" s="946"/>
      <c r="AE111" s="947"/>
      <c r="AF111" s="948" t="s">
        <v>422</v>
      </c>
      <c r="AG111" s="946"/>
      <c r="AH111" s="946"/>
      <c r="AI111" s="946"/>
      <c r="AJ111" s="947"/>
      <c r="AK111" s="948" t="s">
        <v>422</v>
      </c>
      <c r="AL111" s="946"/>
      <c r="AM111" s="946"/>
      <c r="AN111" s="946"/>
      <c r="AO111" s="947"/>
      <c r="AP111" s="949" t="s">
        <v>422</v>
      </c>
      <c r="AQ111" s="950"/>
      <c r="AR111" s="950"/>
      <c r="AS111" s="950"/>
      <c r="AT111" s="951"/>
      <c r="AU111" s="959"/>
      <c r="AV111" s="960"/>
      <c r="AW111" s="960"/>
      <c r="AX111" s="960"/>
      <c r="AY111" s="960"/>
      <c r="AZ111" s="835" t="s">
        <v>424</v>
      </c>
      <c r="BA111" s="770"/>
      <c r="BB111" s="770"/>
      <c r="BC111" s="770"/>
      <c r="BD111" s="770"/>
      <c r="BE111" s="770"/>
      <c r="BF111" s="770"/>
      <c r="BG111" s="770"/>
      <c r="BH111" s="770"/>
      <c r="BI111" s="770"/>
      <c r="BJ111" s="770"/>
      <c r="BK111" s="770"/>
      <c r="BL111" s="770"/>
      <c r="BM111" s="770"/>
      <c r="BN111" s="770"/>
      <c r="BO111" s="770"/>
      <c r="BP111" s="771"/>
      <c r="BQ111" s="836" t="s">
        <v>122</v>
      </c>
      <c r="BR111" s="837"/>
      <c r="BS111" s="837"/>
      <c r="BT111" s="837"/>
      <c r="BU111" s="837"/>
      <c r="BV111" s="837" t="s">
        <v>122</v>
      </c>
      <c r="BW111" s="837"/>
      <c r="BX111" s="837"/>
      <c r="BY111" s="837"/>
      <c r="BZ111" s="837"/>
      <c r="CA111" s="837" t="s">
        <v>122</v>
      </c>
      <c r="CB111" s="837"/>
      <c r="CC111" s="837"/>
      <c r="CD111" s="837"/>
      <c r="CE111" s="837"/>
      <c r="CF111" s="898" t="s">
        <v>122</v>
      </c>
      <c r="CG111" s="899"/>
      <c r="CH111" s="899"/>
      <c r="CI111" s="899"/>
      <c r="CJ111" s="899"/>
      <c r="CK111" s="954"/>
      <c r="CL111" s="841"/>
      <c r="CM111" s="844" t="s">
        <v>425</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122</v>
      </c>
      <c r="DH111" s="837"/>
      <c r="DI111" s="837"/>
      <c r="DJ111" s="837"/>
      <c r="DK111" s="837"/>
      <c r="DL111" s="837" t="s">
        <v>122</v>
      </c>
      <c r="DM111" s="837"/>
      <c r="DN111" s="837"/>
      <c r="DO111" s="837"/>
      <c r="DP111" s="837"/>
      <c r="DQ111" s="837" t="s">
        <v>122</v>
      </c>
      <c r="DR111" s="837"/>
      <c r="DS111" s="837"/>
      <c r="DT111" s="837"/>
      <c r="DU111" s="837"/>
      <c r="DV111" s="814" t="s">
        <v>122</v>
      </c>
      <c r="DW111" s="814"/>
      <c r="DX111" s="814"/>
      <c r="DY111" s="814"/>
      <c r="DZ111" s="815"/>
    </row>
    <row r="112" spans="1:131" s="226" customFormat="1" ht="26.25" customHeight="1">
      <c r="A112" s="939" t="s">
        <v>426</v>
      </c>
      <c r="B112" s="940"/>
      <c r="C112" s="770" t="s">
        <v>427</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122</v>
      </c>
      <c r="AB112" s="800"/>
      <c r="AC112" s="800"/>
      <c r="AD112" s="800"/>
      <c r="AE112" s="801"/>
      <c r="AF112" s="802" t="s">
        <v>122</v>
      </c>
      <c r="AG112" s="800"/>
      <c r="AH112" s="800"/>
      <c r="AI112" s="800"/>
      <c r="AJ112" s="801"/>
      <c r="AK112" s="802" t="s">
        <v>122</v>
      </c>
      <c r="AL112" s="800"/>
      <c r="AM112" s="800"/>
      <c r="AN112" s="800"/>
      <c r="AO112" s="801"/>
      <c r="AP112" s="847" t="s">
        <v>428</v>
      </c>
      <c r="AQ112" s="848"/>
      <c r="AR112" s="848"/>
      <c r="AS112" s="848"/>
      <c r="AT112" s="849"/>
      <c r="AU112" s="959"/>
      <c r="AV112" s="960"/>
      <c r="AW112" s="960"/>
      <c r="AX112" s="960"/>
      <c r="AY112" s="960"/>
      <c r="AZ112" s="835" t="s">
        <v>429</v>
      </c>
      <c r="BA112" s="770"/>
      <c r="BB112" s="770"/>
      <c r="BC112" s="770"/>
      <c r="BD112" s="770"/>
      <c r="BE112" s="770"/>
      <c r="BF112" s="770"/>
      <c r="BG112" s="770"/>
      <c r="BH112" s="770"/>
      <c r="BI112" s="770"/>
      <c r="BJ112" s="770"/>
      <c r="BK112" s="770"/>
      <c r="BL112" s="770"/>
      <c r="BM112" s="770"/>
      <c r="BN112" s="770"/>
      <c r="BO112" s="770"/>
      <c r="BP112" s="771"/>
      <c r="BQ112" s="836">
        <v>352972</v>
      </c>
      <c r="BR112" s="837"/>
      <c r="BS112" s="837"/>
      <c r="BT112" s="837"/>
      <c r="BU112" s="837"/>
      <c r="BV112" s="837">
        <v>443168</v>
      </c>
      <c r="BW112" s="837"/>
      <c r="BX112" s="837"/>
      <c r="BY112" s="837"/>
      <c r="BZ112" s="837"/>
      <c r="CA112" s="837">
        <v>330344</v>
      </c>
      <c r="CB112" s="837"/>
      <c r="CC112" s="837"/>
      <c r="CD112" s="837"/>
      <c r="CE112" s="837"/>
      <c r="CF112" s="898">
        <v>11.5</v>
      </c>
      <c r="CG112" s="899"/>
      <c r="CH112" s="899"/>
      <c r="CI112" s="899"/>
      <c r="CJ112" s="899"/>
      <c r="CK112" s="954"/>
      <c r="CL112" s="841"/>
      <c r="CM112" s="844" t="s">
        <v>430</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122</v>
      </c>
      <c r="DH112" s="837"/>
      <c r="DI112" s="837"/>
      <c r="DJ112" s="837"/>
      <c r="DK112" s="837"/>
      <c r="DL112" s="837" t="s">
        <v>122</v>
      </c>
      <c r="DM112" s="837"/>
      <c r="DN112" s="837"/>
      <c r="DO112" s="837"/>
      <c r="DP112" s="837"/>
      <c r="DQ112" s="837" t="s">
        <v>122</v>
      </c>
      <c r="DR112" s="837"/>
      <c r="DS112" s="837"/>
      <c r="DT112" s="837"/>
      <c r="DU112" s="837"/>
      <c r="DV112" s="814" t="s">
        <v>122</v>
      </c>
      <c r="DW112" s="814"/>
      <c r="DX112" s="814"/>
      <c r="DY112" s="814"/>
      <c r="DZ112" s="815"/>
    </row>
    <row r="113" spans="1:130" s="226" customFormat="1" ht="26.25" customHeight="1">
      <c r="A113" s="941"/>
      <c r="B113" s="942"/>
      <c r="C113" s="770" t="s">
        <v>431</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23374</v>
      </c>
      <c r="AB113" s="946"/>
      <c r="AC113" s="946"/>
      <c r="AD113" s="946"/>
      <c r="AE113" s="947"/>
      <c r="AF113" s="948">
        <v>21780</v>
      </c>
      <c r="AG113" s="946"/>
      <c r="AH113" s="946"/>
      <c r="AI113" s="946"/>
      <c r="AJ113" s="947"/>
      <c r="AK113" s="948">
        <v>19190</v>
      </c>
      <c r="AL113" s="946"/>
      <c r="AM113" s="946"/>
      <c r="AN113" s="946"/>
      <c r="AO113" s="947"/>
      <c r="AP113" s="949">
        <v>0.7</v>
      </c>
      <c r="AQ113" s="950"/>
      <c r="AR113" s="950"/>
      <c r="AS113" s="950"/>
      <c r="AT113" s="951"/>
      <c r="AU113" s="959"/>
      <c r="AV113" s="960"/>
      <c r="AW113" s="960"/>
      <c r="AX113" s="960"/>
      <c r="AY113" s="960"/>
      <c r="AZ113" s="835" t="s">
        <v>432</v>
      </c>
      <c r="BA113" s="770"/>
      <c r="BB113" s="770"/>
      <c r="BC113" s="770"/>
      <c r="BD113" s="770"/>
      <c r="BE113" s="770"/>
      <c r="BF113" s="770"/>
      <c r="BG113" s="770"/>
      <c r="BH113" s="770"/>
      <c r="BI113" s="770"/>
      <c r="BJ113" s="770"/>
      <c r="BK113" s="770"/>
      <c r="BL113" s="770"/>
      <c r="BM113" s="770"/>
      <c r="BN113" s="770"/>
      <c r="BO113" s="770"/>
      <c r="BP113" s="771"/>
      <c r="BQ113" s="836">
        <v>461388</v>
      </c>
      <c r="BR113" s="837"/>
      <c r="BS113" s="837"/>
      <c r="BT113" s="837"/>
      <c r="BU113" s="837"/>
      <c r="BV113" s="837">
        <v>407003</v>
      </c>
      <c r="BW113" s="837"/>
      <c r="BX113" s="837"/>
      <c r="BY113" s="837"/>
      <c r="BZ113" s="837"/>
      <c r="CA113" s="837">
        <v>352298</v>
      </c>
      <c r="CB113" s="837"/>
      <c r="CC113" s="837"/>
      <c r="CD113" s="837"/>
      <c r="CE113" s="837"/>
      <c r="CF113" s="898">
        <v>12.3</v>
      </c>
      <c r="CG113" s="899"/>
      <c r="CH113" s="899"/>
      <c r="CI113" s="899"/>
      <c r="CJ113" s="899"/>
      <c r="CK113" s="954"/>
      <c r="CL113" s="841"/>
      <c r="CM113" s="844" t="s">
        <v>433</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434</v>
      </c>
      <c r="DH113" s="800"/>
      <c r="DI113" s="800"/>
      <c r="DJ113" s="800"/>
      <c r="DK113" s="801"/>
      <c r="DL113" s="802" t="s">
        <v>122</v>
      </c>
      <c r="DM113" s="800"/>
      <c r="DN113" s="800"/>
      <c r="DO113" s="800"/>
      <c r="DP113" s="801"/>
      <c r="DQ113" s="802" t="s">
        <v>122</v>
      </c>
      <c r="DR113" s="800"/>
      <c r="DS113" s="800"/>
      <c r="DT113" s="800"/>
      <c r="DU113" s="801"/>
      <c r="DV113" s="847" t="s">
        <v>122</v>
      </c>
      <c r="DW113" s="848"/>
      <c r="DX113" s="848"/>
      <c r="DY113" s="848"/>
      <c r="DZ113" s="849"/>
    </row>
    <row r="114" spans="1:130" s="226" customFormat="1" ht="26.25" customHeight="1">
      <c r="A114" s="941"/>
      <c r="B114" s="942"/>
      <c r="C114" s="770" t="s">
        <v>435</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49095</v>
      </c>
      <c r="AB114" s="800"/>
      <c r="AC114" s="800"/>
      <c r="AD114" s="800"/>
      <c r="AE114" s="801"/>
      <c r="AF114" s="802">
        <v>58006</v>
      </c>
      <c r="AG114" s="800"/>
      <c r="AH114" s="800"/>
      <c r="AI114" s="800"/>
      <c r="AJ114" s="801"/>
      <c r="AK114" s="802">
        <v>57620</v>
      </c>
      <c r="AL114" s="800"/>
      <c r="AM114" s="800"/>
      <c r="AN114" s="800"/>
      <c r="AO114" s="801"/>
      <c r="AP114" s="847">
        <v>2</v>
      </c>
      <c r="AQ114" s="848"/>
      <c r="AR114" s="848"/>
      <c r="AS114" s="848"/>
      <c r="AT114" s="849"/>
      <c r="AU114" s="959"/>
      <c r="AV114" s="960"/>
      <c r="AW114" s="960"/>
      <c r="AX114" s="960"/>
      <c r="AY114" s="960"/>
      <c r="AZ114" s="835" t="s">
        <v>436</v>
      </c>
      <c r="BA114" s="770"/>
      <c r="BB114" s="770"/>
      <c r="BC114" s="770"/>
      <c r="BD114" s="770"/>
      <c r="BE114" s="770"/>
      <c r="BF114" s="770"/>
      <c r="BG114" s="770"/>
      <c r="BH114" s="770"/>
      <c r="BI114" s="770"/>
      <c r="BJ114" s="770"/>
      <c r="BK114" s="770"/>
      <c r="BL114" s="770"/>
      <c r="BM114" s="770"/>
      <c r="BN114" s="770"/>
      <c r="BO114" s="770"/>
      <c r="BP114" s="771"/>
      <c r="BQ114" s="836">
        <v>1538033</v>
      </c>
      <c r="BR114" s="837"/>
      <c r="BS114" s="837"/>
      <c r="BT114" s="837"/>
      <c r="BU114" s="837"/>
      <c r="BV114" s="837">
        <v>1466355</v>
      </c>
      <c r="BW114" s="837"/>
      <c r="BX114" s="837"/>
      <c r="BY114" s="837"/>
      <c r="BZ114" s="837"/>
      <c r="CA114" s="837">
        <v>1419842</v>
      </c>
      <c r="CB114" s="837"/>
      <c r="CC114" s="837"/>
      <c r="CD114" s="837"/>
      <c r="CE114" s="837"/>
      <c r="CF114" s="898">
        <v>49.4</v>
      </c>
      <c r="CG114" s="899"/>
      <c r="CH114" s="899"/>
      <c r="CI114" s="899"/>
      <c r="CJ114" s="899"/>
      <c r="CK114" s="954"/>
      <c r="CL114" s="841"/>
      <c r="CM114" s="844" t="s">
        <v>437</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428</v>
      </c>
      <c r="DH114" s="800"/>
      <c r="DI114" s="800"/>
      <c r="DJ114" s="800"/>
      <c r="DK114" s="801"/>
      <c r="DL114" s="802" t="s">
        <v>122</v>
      </c>
      <c r="DM114" s="800"/>
      <c r="DN114" s="800"/>
      <c r="DO114" s="800"/>
      <c r="DP114" s="801"/>
      <c r="DQ114" s="802" t="s">
        <v>122</v>
      </c>
      <c r="DR114" s="800"/>
      <c r="DS114" s="800"/>
      <c r="DT114" s="800"/>
      <c r="DU114" s="801"/>
      <c r="DV114" s="847" t="s">
        <v>122</v>
      </c>
      <c r="DW114" s="848"/>
      <c r="DX114" s="848"/>
      <c r="DY114" s="848"/>
      <c r="DZ114" s="849"/>
    </row>
    <row r="115" spans="1:130" s="226" customFormat="1" ht="26.25" customHeight="1">
      <c r="A115" s="941"/>
      <c r="B115" s="942"/>
      <c r="C115" s="770" t="s">
        <v>438</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t="s">
        <v>122</v>
      </c>
      <c r="AB115" s="946"/>
      <c r="AC115" s="946"/>
      <c r="AD115" s="946"/>
      <c r="AE115" s="947"/>
      <c r="AF115" s="948" t="s">
        <v>122</v>
      </c>
      <c r="AG115" s="946"/>
      <c r="AH115" s="946"/>
      <c r="AI115" s="946"/>
      <c r="AJ115" s="947"/>
      <c r="AK115" s="948" t="s">
        <v>122</v>
      </c>
      <c r="AL115" s="946"/>
      <c r="AM115" s="946"/>
      <c r="AN115" s="946"/>
      <c r="AO115" s="947"/>
      <c r="AP115" s="949" t="s">
        <v>122</v>
      </c>
      <c r="AQ115" s="950"/>
      <c r="AR115" s="950"/>
      <c r="AS115" s="950"/>
      <c r="AT115" s="951"/>
      <c r="AU115" s="959"/>
      <c r="AV115" s="960"/>
      <c r="AW115" s="960"/>
      <c r="AX115" s="960"/>
      <c r="AY115" s="960"/>
      <c r="AZ115" s="835" t="s">
        <v>439</v>
      </c>
      <c r="BA115" s="770"/>
      <c r="BB115" s="770"/>
      <c r="BC115" s="770"/>
      <c r="BD115" s="770"/>
      <c r="BE115" s="770"/>
      <c r="BF115" s="770"/>
      <c r="BG115" s="770"/>
      <c r="BH115" s="770"/>
      <c r="BI115" s="770"/>
      <c r="BJ115" s="770"/>
      <c r="BK115" s="770"/>
      <c r="BL115" s="770"/>
      <c r="BM115" s="770"/>
      <c r="BN115" s="770"/>
      <c r="BO115" s="770"/>
      <c r="BP115" s="771"/>
      <c r="BQ115" s="836" t="s">
        <v>122</v>
      </c>
      <c r="BR115" s="837"/>
      <c r="BS115" s="837"/>
      <c r="BT115" s="837"/>
      <c r="BU115" s="837"/>
      <c r="BV115" s="837" t="s">
        <v>122</v>
      </c>
      <c r="BW115" s="837"/>
      <c r="BX115" s="837"/>
      <c r="BY115" s="837"/>
      <c r="BZ115" s="837"/>
      <c r="CA115" s="837" t="s">
        <v>122</v>
      </c>
      <c r="CB115" s="837"/>
      <c r="CC115" s="837"/>
      <c r="CD115" s="837"/>
      <c r="CE115" s="837"/>
      <c r="CF115" s="898" t="s">
        <v>122</v>
      </c>
      <c r="CG115" s="899"/>
      <c r="CH115" s="899"/>
      <c r="CI115" s="899"/>
      <c r="CJ115" s="899"/>
      <c r="CK115" s="954"/>
      <c r="CL115" s="841"/>
      <c r="CM115" s="835" t="s">
        <v>440</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122</v>
      </c>
      <c r="DH115" s="800"/>
      <c r="DI115" s="800"/>
      <c r="DJ115" s="800"/>
      <c r="DK115" s="801"/>
      <c r="DL115" s="802" t="s">
        <v>122</v>
      </c>
      <c r="DM115" s="800"/>
      <c r="DN115" s="800"/>
      <c r="DO115" s="800"/>
      <c r="DP115" s="801"/>
      <c r="DQ115" s="802" t="s">
        <v>122</v>
      </c>
      <c r="DR115" s="800"/>
      <c r="DS115" s="800"/>
      <c r="DT115" s="800"/>
      <c r="DU115" s="801"/>
      <c r="DV115" s="847" t="s">
        <v>122</v>
      </c>
      <c r="DW115" s="848"/>
      <c r="DX115" s="848"/>
      <c r="DY115" s="848"/>
      <c r="DZ115" s="849"/>
    </row>
    <row r="116" spans="1:130" s="226" customFormat="1" ht="26.25" customHeight="1">
      <c r="A116" s="943"/>
      <c r="B116" s="944"/>
      <c r="C116" s="903" t="s">
        <v>441</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v>266</v>
      </c>
      <c r="AB116" s="800"/>
      <c r="AC116" s="800"/>
      <c r="AD116" s="800"/>
      <c r="AE116" s="801"/>
      <c r="AF116" s="802">
        <v>1889</v>
      </c>
      <c r="AG116" s="800"/>
      <c r="AH116" s="800"/>
      <c r="AI116" s="800"/>
      <c r="AJ116" s="801"/>
      <c r="AK116" s="802">
        <v>254</v>
      </c>
      <c r="AL116" s="800"/>
      <c r="AM116" s="800"/>
      <c r="AN116" s="800"/>
      <c r="AO116" s="801"/>
      <c r="AP116" s="847">
        <v>0</v>
      </c>
      <c r="AQ116" s="848"/>
      <c r="AR116" s="848"/>
      <c r="AS116" s="848"/>
      <c r="AT116" s="849"/>
      <c r="AU116" s="959"/>
      <c r="AV116" s="960"/>
      <c r="AW116" s="960"/>
      <c r="AX116" s="960"/>
      <c r="AY116" s="960"/>
      <c r="AZ116" s="886" t="s">
        <v>442</v>
      </c>
      <c r="BA116" s="887"/>
      <c r="BB116" s="887"/>
      <c r="BC116" s="887"/>
      <c r="BD116" s="887"/>
      <c r="BE116" s="887"/>
      <c r="BF116" s="887"/>
      <c r="BG116" s="887"/>
      <c r="BH116" s="887"/>
      <c r="BI116" s="887"/>
      <c r="BJ116" s="887"/>
      <c r="BK116" s="887"/>
      <c r="BL116" s="887"/>
      <c r="BM116" s="887"/>
      <c r="BN116" s="887"/>
      <c r="BO116" s="887"/>
      <c r="BP116" s="888"/>
      <c r="BQ116" s="836" t="s">
        <v>122</v>
      </c>
      <c r="BR116" s="837"/>
      <c r="BS116" s="837"/>
      <c r="BT116" s="837"/>
      <c r="BU116" s="837"/>
      <c r="BV116" s="837" t="s">
        <v>122</v>
      </c>
      <c r="BW116" s="837"/>
      <c r="BX116" s="837"/>
      <c r="BY116" s="837"/>
      <c r="BZ116" s="837"/>
      <c r="CA116" s="837" t="s">
        <v>122</v>
      </c>
      <c r="CB116" s="837"/>
      <c r="CC116" s="837"/>
      <c r="CD116" s="837"/>
      <c r="CE116" s="837"/>
      <c r="CF116" s="898" t="s">
        <v>443</v>
      </c>
      <c r="CG116" s="899"/>
      <c r="CH116" s="899"/>
      <c r="CI116" s="899"/>
      <c r="CJ116" s="899"/>
      <c r="CK116" s="954"/>
      <c r="CL116" s="841"/>
      <c r="CM116" s="844" t="s">
        <v>444</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122</v>
      </c>
      <c r="DH116" s="800"/>
      <c r="DI116" s="800"/>
      <c r="DJ116" s="800"/>
      <c r="DK116" s="801"/>
      <c r="DL116" s="802" t="s">
        <v>122</v>
      </c>
      <c r="DM116" s="800"/>
      <c r="DN116" s="800"/>
      <c r="DO116" s="800"/>
      <c r="DP116" s="801"/>
      <c r="DQ116" s="802" t="s">
        <v>122</v>
      </c>
      <c r="DR116" s="800"/>
      <c r="DS116" s="800"/>
      <c r="DT116" s="800"/>
      <c r="DU116" s="801"/>
      <c r="DV116" s="847" t="s">
        <v>122</v>
      </c>
      <c r="DW116" s="848"/>
      <c r="DX116" s="848"/>
      <c r="DY116" s="848"/>
      <c r="DZ116" s="849"/>
    </row>
    <row r="117" spans="1:130" s="226" customFormat="1" ht="26.25" customHeight="1">
      <c r="A117" s="924" t="s">
        <v>181</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445</v>
      </c>
      <c r="Z117" s="926"/>
      <c r="AA117" s="931">
        <v>729467</v>
      </c>
      <c r="AB117" s="932"/>
      <c r="AC117" s="932"/>
      <c r="AD117" s="932"/>
      <c r="AE117" s="933"/>
      <c r="AF117" s="934">
        <v>765855</v>
      </c>
      <c r="AG117" s="932"/>
      <c r="AH117" s="932"/>
      <c r="AI117" s="932"/>
      <c r="AJ117" s="933"/>
      <c r="AK117" s="934">
        <v>853182</v>
      </c>
      <c r="AL117" s="932"/>
      <c r="AM117" s="932"/>
      <c r="AN117" s="932"/>
      <c r="AO117" s="933"/>
      <c r="AP117" s="935"/>
      <c r="AQ117" s="936"/>
      <c r="AR117" s="936"/>
      <c r="AS117" s="936"/>
      <c r="AT117" s="937"/>
      <c r="AU117" s="959"/>
      <c r="AV117" s="960"/>
      <c r="AW117" s="960"/>
      <c r="AX117" s="960"/>
      <c r="AY117" s="960"/>
      <c r="AZ117" s="886" t="s">
        <v>446</v>
      </c>
      <c r="BA117" s="887"/>
      <c r="BB117" s="887"/>
      <c r="BC117" s="887"/>
      <c r="BD117" s="887"/>
      <c r="BE117" s="887"/>
      <c r="BF117" s="887"/>
      <c r="BG117" s="887"/>
      <c r="BH117" s="887"/>
      <c r="BI117" s="887"/>
      <c r="BJ117" s="887"/>
      <c r="BK117" s="887"/>
      <c r="BL117" s="887"/>
      <c r="BM117" s="887"/>
      <c r="BN117" s="887"/>
      <c r="BO117" s="887"/>
      <c r="BP117" s="888"/>
      <c r="BQ117" s="836" t="s">
        <v>122</v>
      </c>
      <c r="BR117" s="837"/>
      <c r="BS117" s="837"/>
      <c r="BT117" s="837"/>
      <c r="BU117" s="837"/>
      <c r="BV117" s="837" t="s">
        <v>122</v>
      </c>
      <c r="BW117" s="837"/>
      <c r="BX117" s="837"/>
      <c r="BY117" s="837"/>
      <c r="BZ117" s="837"/>
      <c r="CA117" s="837" t="s">
        <v>122</v>
      </c>
      <c r="CB117" s="837"/>
      <c r="CC117" s="837"/>
      <c r="CD117" s="837"/>
      <c r="CE117" s="837"/>
      <c r="CF117" s="898" t="s">
        <v>122</v>
      </c>
      <c r="CG117" s="899"/>
      <c r="CH117" s="899"/>
      <c r="CI117" s="899"/>
      <c r="CJ117" s="899"/>
      <c r="CK117" s="954"/>
      <c r="CL117" s="841"/>
      <c r="CM117" s="844" t="s">
        <v>447</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122</v>
      </c>
      <c r="DH117" s="800"/>
      <c r="DI117" s="800"/>
      <c r="DJ117" s="800"/>
      <c r="DK117" s="801"/>
      <c r="DL117" s="802" t="s">
        <v>122</v>
      </c>
      <c r="DM117" s="800"/>
      <c r="DN117" s="800"/>
      <c r="DO117" s="800"/>
      <c r="DP117" s="801"/>
      <c r="DQ117" s="802" t="s">
        <v>122</v>
      </c>
      <c r="DR117" s="800"/>
      <c r="DS117" s="800"/>
      <c r="DT117" s="800"/>
      <c r="DU117" s="801"/>
      <c r="DV117" s="847" t="s">
        <v>122</v>
      </c>
      <c r="DW117" s="848"/>
      <c r="DX117" s="848"/>
      <c r="DY117" s="848"/>
      <c r="DZ117" s="849"/>
    </row>
    <row r="118" spans="1:130" s="226" customFormat="1" ht="26.25" customHeight="1">
      <c r="A118" s="924" t="s">
        <v>417</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415</v>
      </c>
      <c r="AB118" s="925"/>
      <c r="AC118" s="925"/>
      <c r="AD118" s="925"/>
      <c r="AE118" s="926"/>
      <c r="AF118" s="927" t="s">
        <v>302</v>
      </c>
      <c r="AG118" s="925"/>
      <c r="AH118" s="925"/>
      <c r="AI118" s="925"/>
      <c r="AJ118" s="926"/>
      <c r="AK118" s="927" t="s">
        <v>301</v>
      </c>
      <c r="AL118" s="925"/>
      <c r="AM118" s="925"/>
      <c r="AN118" s="925"/>
      <c r="AO118" s="926"/>
      <c r="AP118" s="928" t="s">
        <v>416</v>
      </c>
      <c r="AQ118" s="929"/>
      <c r="AR118" s="929"/>
      <c r="AS118" s="929"/>
      <c r="AT118" s="930"/>
      <c r="AU118" s="959"/>
      <c r="AV118" s="960"/>
      <c r="AW118" s="960"/>
      <c r="AX118" s="960"/>
      <c r="AY118" s="960"/>
      <c r="AZ118" s="902" t="s">
        <v>448</v>
      </c>
      <c r="BA118" s="903"/>
      <c r="BB118" s="903"/>
      <c r="BC118" s="903"/>
      <c r="BD118" s="903"/>
      <c r="BE118" s="903"/>
      <c r="BF118" s="903"/>
      <c r="BG118" s="903"/>
      <c r="BH118" s="903"/>
      <c r="BI118" s="903"/>
      <c r="BJ118" s="903"/>
      <c r="BK118" s="903"/>
      <c r="BL118" s="903"/>
      <c r="BM118" s="903"/>
      <c r="BN118" s="903"/>
      <c r="BO118" s="903"/>
      <c r="BP118" s="904"/>
      <c r="BQ118" s="905" t="s">
        <v>434</v>
      </c>
      <c r="BR118" s="868"/>
      <c r="BS118" s="868"/>
      <c r="BT118" s="868"/>
      <c r="BU118" s="868"/>
      <c r="BV118" s="868" t="s">
        <v>122</v>
      </c>
      <c r="BW118" s="868"/>
      <c r="BX118" s="868"/>
      <c r="BY118" s="868"/>
      <c r="BZ118" s="868"/>
      <c r="CA118" s="868" t="s">
        <v>122</v>
      </c>
      <c r="CB118" s="868"/>
      <c r="CC118" s="868"/>
      <c r="CD118" s="868"/>
      <c r="CE118" s="868"/>
      <c r="CF118" s="898" t="s">
        <v>443</v>
      </c>
      <c r="CG118" s="899"/>
      <c r="CH118" s="899"/>
      <c r="CI118" s="899"/>
      <c r="CJ118" s="899"/>
      <c r="CK118" s="954"/>
      <c r="CL118" s="841"/>
      <c r="CM118" s="844" t="s">
        <v>449</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450</v>
      </c>
      <c r="DH118" s="800"/>
      <c r="DI118" s="800"/>
      <c r="DJ118" s="800"/>
      <c r="DK118" s="801"/>
      <c r="DL118" s="802" t="s">
        <v>122</v>
      </c>
      <c r="DM118" s="800"/>
      <c r="DN118" s="800"/>
      <c r="DO118" s="800"/>
      <c r="DP118" s="801"/>
      <c r="DQ118" s="802" t="s">
        <v>122</v>
      </c>
      <c r="DR118" s="800"/>
      <c r="DS118" s="800"/>
      <c r="DT118" s="800"/>
      <c r="DU118" s="801"/>
      <c r="DV118" s="847" t="s">
        <v>122</v>
      </c>
      <c r="DW118" s="848"/>
      <c r="DX118" s="848"/>
      <c r="DY118" s="848"/>
      <c r="DZ118" s="849"/>
    </row>
    <row r="119" spans="1:130" s="226" customFormat="1" ht="26.25" customHeight="1">
      <c r="A119" s="838" t="s">
        <v>420</v>
      </c>
      <c r="B119" s="839"/>
      <c r="C119" s="914" t="s">
        <v>421</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122</v>
      </c>
      <c r="AB119" s="918"/>
      <c r="AC119" s="918"/>
      <c r="AD119" s="918"/>
      <c r="AE119" s="919"/>
      <c r="AF119" s="920" t="s">
        <v>122</v>
      </c>
      <c r="AG119" s="918"/>
      <c r="AH119" s="918"/>
      <c r="AI119" s="918"/>
      <c r="AJ119" s="919"/>
      <c r="AK119" s="920" t="s">
        <v>122</v>
      </c>
      <c r="AL119" s="918"/>
      <c r="AM119" s="918"/>
      <c r="AN119" s="918"/>
      <c r="AO119" s="919"/>
      <c r="AP119" s="921" t="s">
        <v>434</v>
      </c>
      <c r="AQ119" s="922"/>
      <c r="AR119" s="922"/>
      <c r="AS119" s="922"/>
      <c r="AT119" s="923"/>
      <c r="AU119" s="961"/>
      <c r="AV119" s="962"/>
      <c r="AW119" s="962"/>
      <c r="AX119" s="962"/>
      <c r="AY119" s="962"/>
      <c r="AZ119" s="257" t="s">
        <v>181</v>
      </c>
      <c r="BA119" s="257"/>
      <c r="BB119" s="257"/>
      <c r="BC119" s="257"/>
      <c r="BD119" s="257"/>
      <c r="BE119" s="257"/>
      <c r="BF119" s="257"/>
      <c r="BG119" s="257"/>
      <c r="BH119" s="257"/>
      <c r="BI119" s="257"/>
      <c r="BJ119" s="257"/>
      <c r="BK119" s="257"/>
      <c r="BL119" s="257"/>
      <c r="BM119" s="257"/>
      <c r="BN119" s="257"/>
      <c r="BO119" s="900" t="s">
        <v>451</v>
      </c>
      <c r="BP119" s="901"/>
      <c r="BQ119" s="905">
        <v>10639664</v>
      </c>
      <c r="BR119" s="868"/>
      <c r="BS119" s="868"/>
      <c r="BT119" s="868"/>
      <c r="BU119" s="868"/>
      <c r="BV119" s="868">
        <v>11312411</v>
      </c>
      <c r="BW119" s="868"/>
      <c r="BX119" s="868"/>
      <c r="BY119" s="868"/>
      <c r="BZ119" s="868"/>
      <c r="CA119" s="868">
        <v>11382084</v>
      </c>
      <c r="CB119" s="868"/>
      <c r="CC119" s="868"/>
      <c r="CD119" s="868"/>
      <c r="CE119" s="868"/>
      <c r="CF119" s="766"/>
      <c r="CG119" s="767"/>
      <c r="CH119" s="767"/>
      <c r="CI119" s="767"/>
      <c r="CJ119" s="857"/>
      <c r="CK119" s="955"/>
      <c r="CL119" s="843"/>
      <c r="CM119" s="861" t="s">
        <v>452</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443</v>
      </c>
      <c r="DH119" s="783"/>
      <c r="DI119" s="783"/>
      <c r="DJ119" s="783"/>
      <c r="DK119" s="784"/>
      <c r="DL119" s="785" t="s">
        <v>434</v>
      </c>
      <c r="DM119" s="783"/>
      <c r="DN119" s="783"/>
      <c r="DO119" s="783"/>
      <c r="DP119" s="784"/>
      <c r="DQ119" s="785" t="s">
        <v>122</v>
      </c>
      <c r="DR119" s="783"/>
      <c r="DS119" s="783"/>
      <c r="DT119" s="783"/>
      <c r="DU119" s="784"/>
      <c r="DV119" s="871" t="s">
        <v>122</v>
      </c>
      <c r="DW119" s="872"/>
      <c r="DX119" s="872"/>
      <c r="DY119" s="872"/>
      <c r="DZ119" s="873"/>
    </row>
    <row r="120" spans="1:130" s="226" customFormat="1" ht="26.25" customHeight="1">
      <c r="A120" s="840"/>
      <c r="B120" s="841"/>
      <c r="C120" s="844" t="s">
        <v>425</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122</v>
      </c>
      <c r="AB120" s="800"/>
      <c r="AC120" s="800"/>
      <c r="AD120" s="800"/>
      <c r="AE120" s="801"/>
      <c r="AF120" s="802" t="s">
        <v>122</v>
      </c>
      <c r="AG120" s="800"/>
      <c r="AH120" s="800"/>
      <c r="AI120" s="800"/>
      <c r="AJ120" s="801"/>
      <c r="AK120" s="802" t="s">
        <v>122</v>
      </c>
      <c r="AL120" s="800"/>
      <c r="AM120" s="800"/>
      <c r="AN120" s="800"/>
      <c r="AO120" s="801"/>
      <c r="AP120" s="847" t="s">
        <v>122</v>
      </c>
      <c r="AQ120" s="848"/>
      <c r="AR120" s="848"/>
      <c r="AS120" s="848"/>
      <c r="AT120" s="849"/>
      <c r="AU120" s="906" t="s">
        <v>453</v>
      </c>
      <c r="AV120" s="907"/>
      <c r="AW120" s="907"/>
      <c r="AX120" s="907"/>
      <c r="AY120" s="908"/>
      <c r="AZ120" s="883" t="s">
        <v>454</v>
      </c>
      <c r="BA120" s="828"/>
      <c r="BB120" s="828"/>
      <c r="BC120" s="828"/>
      <c r="BD120" s="828"/>
      <c r="BE120" s="828"/>
      <c r="BF120" s="828"/>
      <c r="BG120" s="828"/>
      <c r="BH120" s="828"/>
      <c r="BI120" s="828"/>
      <c r="BJ120" s="828"/>
      <c r="BK120" s="828"/>
      <c r="BL120" s="828"/>
      <c r="BM120" s="828"/>
      <c r="BN120" s="828"/>
      <c r="BO120" s="828"/>
      <c r="BP120" s="829"/>
      <c r="BQ120" s="884">
        <v>1825291</v>
      </c>
      <c r="BR120" s="865"/>
      <c r="BS120" s="865"/>
      <c r="BT120" s="865"/>
      <c r="BU120" s="865"/>
      <c r="BV120" s="865">
        <v>1862892</v>
      </c>
      <c r="BW120" s="865"/>
      <c r="BX120" s="865"/>
      <c r="BY120" s="865"/>
      <c r="BZ120" s="865"/>
      <c r="CA120" s="865">
        <v>1610706</v>
      </c>
      <c r="CB120" s="865"/>
      <c r="CC120" s="865"/>
      <c r="CD120" s="865"/>
      <c r="CE120" s="865"/>
      <c r="CF120" s="889">
        <v>56</v>
      </c>
      <c r="CG120" s="890"/>
      <c r="CH120" s="890"/>
      <c r="CI120" s="890"/>
      <c r="CJ120" s="890"/>
      <c r="CK120" s="891" t="s">
        <v>455</v>
      </c>
      <c r="CL120" s="875"/>
      <c r="CM120" s="875"/>
      <c r="CN120" s="875"/>
      <c r="CO120" s="876"/>
      <c r="CP120" s="895" t="s">
        <v>456</v>
      </c>
      <c r="CQ120" s="896"/>
      <c r="CR120" s="896"/>
      <c r="CS120" s="896"/>
      <c r="CT120" s="896"/>
      <c r="CU120" s="896"/>
      <c r="CV120" s="896"/>
      <c r="CW120" s="896"/>
      <c r="CX120" s="896"/>
      <c r="CY120" s="896"/>
      <c r="CZ120" s="896"/>
      <c r="DA120" s="896"/>
      <c r="DB120" s="896"/>
      <c r="DC120" s="896"/>
      <c r="DD120" s="896"/>
      <c r="DE120" s="896"/>
      <c r="DF120" s="897"/>
      <c r="DG120" s="884">
        <v>352972</v>
      </c>
      <c r="DH120" s="865"/>
      <c r="DI120" s="865"/>
      <c r="DJ120" s="865"/>
      <c r="DK120" s="865"/>
      <c r="DL120" s="865">
        <v>443168</v>
      </c>
      <c r="DM120" s="865"/>
      <c r="DN120" s="865"/>
      <c r="DO120" s="865"/>
      <c r="DP120" s="865"/>
      <c r="DQ120" s="865">
        <v>330344</v>
      </c>
      <c r="DR120" s="865"/>
      <c r="DS120" s="865"/>
      <c r="DT120" s="865"/>
      <c r="DU120" s="865"/>
      <c r="DV120" s="866">
        <v>11.5</v>
      </c>
      <c r="DW120" s="866"/>
      <c r="DX120" s="866"/>
      <c r="DY120" s="866"/>
      <c r="DZ120" s="867"/>
    </row>
    <row r="121" spans="1:130" s="226" customFormat="1" ht="26.25" customHeight="1">
      <c r="A121" s="840"/>
      <c r="B121" s="841"/>
      <c r="C121" s="886" t="s">
        <v>457</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122</v>
      </c>
      <c r="AB121" s="800"/>
      <c r="AC121" s="800"/>
      <c r="AD121" s="800"/>
      <c r="AE121" s="801"/>
      <c r="AF121" s="802" t="s">
        <v>122</v>
      </c>
      <c r="AG121" s="800"/>
      <c r="AH121" s="800"/>
      <c r="AI121" s="800"/>
      <c r="AJ121" s="801"/>
      <c r="AK121" s="802" t="s">
        <v>434</v>
      </c>
      <c r="AL121" s="800"/>
      <c r="AM121" s="800"/>
      <c r="AN121" s="800"/>
      <c r="AO121" s="801"/>
      <c r="AP121" s="847" t="s">
        <v>122</v>
      </c>
      <c r="AQ121" s="848"/>
      <c r="AR121" s="848"/>
      <c r="AS121" s="848"/>
      <c r="AT121" s="849"/>
      <c r="AU121" s="909"/>
      <c r="AV121" s="910"/>
      <c r="AW121" s="910"/>
      <c r="AX121" s="910"/>
      <c r="AY121" s="911"/>
      <c r="AZ121" s="835" t="s">
        <v>458</v>
      </c>
      <c r="BA121" s="770"/>
      <c r="BB121" s="770"/>
      <c r="BC121" s="770"/>
      <c r="BD121" s="770"/>
      <c r="BE121" s="770"/>
      <c r="BF121" s="770"/>
      <c r="BG121" s="770"/>
      <c r="BH121" s="770"/>
      <c r="BI121" s="770"/>
      <c r="BJ121" s="770"/>
      <c r="BK121" s="770"/>
      <c r="BL121" s="770"/>
      <c r="BM121" s="770"/>
      <c r="BN121" s="770"/>
      <c r="BO121" s="770"/>
      <c r="BP121" s="771"/>
      <c r="BQ121" s="836">
        <v>304462</v>
      </c>
      <c r="BR121" s="837"/>
      <c r="BS121" s="837"/>
      <c r="BT121" s="837"/>
      <c r="BU121" s="837"/>
      <c r="BV121" s="837">
        <v>455929</v>
      </c>
      <c r="BW121" s="837"/>
      <c r="BX121" s="837"/>
      <c r="BY121" s="837"/>
      <c r="BZ121" s="837"/>
      <c r="CA121" s="837">
        <v>492281</v>
      </c>
      <c r="CB121" s="837"/>
      <c r="CC121" s="837"/>
      <c r="CD121" s="837"/>
      <c r="CE121" s="837"/>
      <c r="CF121" s="898">
        <v>17.100000000000001</v>
      </c>
      <c r="CG121" s="899"/>
      <c r="CH121" s="899"/>
      <c r="CI121" s="899"/>
      <c r="CJ121" s="899"/>
      <c r="CK121" s="892"/>
      <c r="CL121" s="878"/>
      <c r="CM121" s="878"/>
      <c r="CN121" s="878"/>
      <c r="CO121" s="879"/>
      <c r="CP121" s="858"/>
      <c r="CQ121" s="859"/>
      <c r="CR121" s="859"/>
      <c r="CS121" s="859"/>
      <c r="CT121" s="859"/>
      <c r="CU121" s="859"/>
      <c r="CV121" s="859"/>
      <c r="CW121" s="859"/>
      <c r="CX121" s="859"/>
      <c r="CY121" s="859"/>
      <c r="CZ121" s="859"/>
      <c r="DA121" s="859"/>
      <c r="DB121" s="859"/>
      <c r="DC121" s="859"/>
      <c r="DD121" s="859"/>
      <c r="DE121" s="859"/>
      <c r="DF121" s="860"/>
      <c r="DG121" s="836"/>
      <c r="DH121" s="837"/>
      <c r="DI121" s="837"/>
      <c r="DJ121" s="837"/>
      <c r="DK121" s="837"/>
      <c r="DL121" s="837"/>
      <c r="DM121" s="837"/>
      <c r="DN121" s="837"/>
      <c r="DO121" s="837"/>
      <c r="DP121" s="837"/>
      <c r="DQ121" s="837"/>
      <c r="DR121" s="837"/>
      <c r="DS121" s="837"/>
      <c r="DT121" s="837"/>
      <c r="DU121" s="837"/>
      <c r="DV121" s="814"/>
      <c r="DW121" s="814"/>
      <c r="DX121" s="814"/>
      <c r="DY121" s="814"/>
      <c r="DZ121" s="815"/>
    </row>
    <row r="122" spans="1:130" s="226" customFormat="1" ht="26.25" customHeight="1">
      <c r="A122" s="840"/>
      <c r="B122" s="841"/>
      <c r="C122" s="844" t="s">
        <v>437</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122</v>
      </c>
      <c r="AB122" s="800"/>
      <c r="AC122" s="800"/>
      <c r="AD122" s="800"/>
      <c r="AE122" s="801"/>
      <c r="AF122" s="802" t="s">
        <v>122</v>
      </c>
      <c r="AG122" s="800"/>
      <c r="AH122" s="800"/>
      <c r="AI122" s="800"/>
      <c r="AJ122" s="801"/>
      <c r="AK122" s="802" t="s">
        <v>122</v>
      </c>
      <c r="AL122" s="800"/>
      <c r="AM122" s="800"/>
      <c r="AN122" s="800"/>
      <c r="AO122" s="801"/>
      <c r="AP122" s="847" t="s">
        <v>450</v>
      </c>
      <c r="AQ122" s="848"/>
      <c r="AR122" s="848"/>
      <c r="AS122" s="848"/>
      <c r="AT122" s="849"/>
      <c r="AU122" s="909"/>
      <c r="AV122" s="910"/>
      <c r="AW122" s="910"/>
      <c r="AX122" s="910"/>
      <c r="AY122" s="911"/>
      <c r="AZ122" s="902" t="s">
        <v>459</v>
      </c>
      <c r="BA122" s="903"/>
      <c r="BB122" s="903"/>
      <c r="BC122" s="903"/>
      <c r="BD122" s="903"/>
      <c r="BE122" s="903"/>
      <c r="BF122" s="903"/>
      <c r="BG122" s="903"/>
      <c r="BH122" s="903"/>
      <c r="BI122" s="903"/>
      <c r="BJ122" s="903"/>
      <c r="BK122" s="903"/>
      <c r="BL122" s="903"/>
      <c r="BM122" s="903"/>
      <c r="BN122" s="903"/>
      <c r="BO122" s="903"/>
      <c r="BP122" s="904"/>
      <c r="BQ122" s="905">
        <v>5036053</v>
      </c>
      <c r="BR122" s="868"/>
      <c r="BS122" s="868"/>
      <c r="BT122" s="868"/>
      <c r="BU122" s="868"/>
      <c r="BV122" s="868">
        <v>5505427</v>
      </c>
      <c r="BW122" s="868"/>
      <c r="BX122" s="868"/>
      <c r="BY122" s="868"/>
      <c r="BZ122" s="868"/>
      <c r="CA122" s="868">
        <v>5788139</v>
      </c>
      <c r="CB122" s="868"/>
      <c r="CC122" s="868"/>
      <c r="CD122" s="868"/>
      <c r="CE122" s="868"/>
      <c r="CF122" s="869">
        <v>201.3</v>
      </c>
      <c r="CG122" s="870"/>
      <c r="CH122" s="870"/>
      <c r="CI122" s="870"/>
      <c r="CJ122" s="870"/>
      <c r="CK122" s="892"/>
      <c r="CL122" s="878"/>
      <c r="CM122" s="878"/>
      <c r="CN122" s="878"/>
      <c r="CO122" s="879"/>
      <c r="CP122" s="858"/>
      <c r="CQ122" s="859"/>
      <c r="CR122" s="859"/>
      <c r="CS122" s="859"/>
      <c r="CT122" s="859"/>
      <c r="CU122" s="859"/>
      <c r="CV122" s="859"/>
      <c r="CW122" s="859"/>
      <c r="CX122" s="859"/>
      <c r="CY122" s="859"/>
      <c r="CZ122" s="859"/>
      <c r="DA122" s="859"/>
      <c r="DB122" s="859"/>
      <c r="DC122" s="859"/>
      <c r="DD122" s="859"/>
      <c r="DE122" s="859"/>
      <c r="DF122" s="860"/>
      <c r="DG122" s="836"/>
      <c r="DH122" s="837"/>
      <c r="DI122" s="837"/>
      <c r="DJ122" s="837"/>
      <c r="DK122" s="837"/>
      <c r="DL122" s="837"/>
      <c r="DM122" s="837"/>
      <c r="DN122" s="837"/>
      <c r="DO122" s="837"/>
      <c r="DP122" s="837"/>
      <c r="DQ122" s="837"/>
      <c r="DR122" s="837"/>
      <c r="DS122" s="837"/>
      <c r="DT122" s="837"/>
      <c r="DU122" s="837"/>
      <c r="DV122" s="814"/>
      <c r="DW122" s="814"/>
      <c r="DX122" s="814"/>
      <c r="DY122" s="814"/>
      <c r="DZ122" s="815"/>
    </row>
    <row r="123" spans="1:130" s="226" customFormat="1" ht="26.25" customHeight="1">
      <c r="A123" s="840"/>
      <c r="B123" s="841"/>
      <c r="C123" s="844" t="s">
        <v>444</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122</v>
      </c>
      <c r="AB123" s="800"/>
      <c r="AC123" s="800"/>
      <c r="AD123" s="800"/>
      <c r="AE123" s="801"/>
      <c r="AF123" s="802" t="s">
        <v>122</v>
      </c>
      <c r="AG123" s="800"/>
      <c r="AH123" s="800"/>
      <c r="AI123" s="800"/>
      <c r="AJ123" s="801"/>
      <c r="AK123" s="802" t="s">
        <v>443</v>
      </c>
      <c r="AL123" s="800"/>
      <c r="AM123" s="800"/>
      <c r="AN123" s="800"/>
      <c r="AO123" s="801"/>
      <c r="AP123" s="847" t="s">
        <v>122</v>
      </c>
      <c r="AQ123" s="848"/>
      <c r="AR123" s="848"/>
      <c r="AS123" s="848"/>
      <c r="AT123" s="849"/>
      <c r="AU123" s="912"/>
      <c r="AV123" s="913"/>
      <c r="AW123" s="913"/>
      <c r="AX123" s="913"/>
      <c r="AY123" s="913"/>
      <c r="AZ123" s="257" t="s">
        <v>181</v>
      </c>
      <c r="BA123" s="257"/>
      <c r="BB123" s="257"/>
      <c r="BC123" s="257"/>
      <c r="BD123" s="257"/>
      <c r="BE123" s="257"/>
      <c r="BF123" s="257"/>
      <c r="BG123" s="257"/>
      <c r="BH123" s="257"/>
      <c r="BI123" s="257"/>
      <c r="BJ123" s="257"/>
      <c r="BK123" s="257"/>
      <c r="BL123" s="257"/>
      <c r="BM123" s="257"/>
      <c r="BN123" s="257"/>
      <c r="BO123" s="900" t="s">
        <v>460</v>
      </c>
      <c r="BP123" s="901"/>
      <c r="BQ123" s="855">
        <v>7165806</v>
      </c>
      <c r="BR123" s="856"/>
      <c r="BS123" s="856"/>
      <c r="BT123" s="856"/>
      <c r="BU123" s="856"/>
      <c r="BV123" s="856">
        <v>7824248</v>
      </c>
      <c r="BW123" s="856"/>
      <c r="BX123" s="856"/>
      <c r="BY123" s="856"/>
      <c r="BZ123" s="856"/>
      <c r="CA123" s="856">
        <v>7891126</v>
      </c>
      <c r="CB123" s="856"/>
      <c r="CC123" s="856"/>
      <c r="CD123" s="856"/>
      <c r="CE123" s="856"/>
      <c r="CF123" s="766"/>
      <c r="CG123" s="767"/>
      <c r="CH123" s="767"/>
      <c r="CI123" s="767"/>
      <c r="CJ123" s="857"/>
      <c r="CK123" s="892"/>
      <c r="CL123" s="878"/>
      <c r="CM123" s="878"/>
      <c r="CN123" s="878"/>
      <c r="CO123" s="879"/>
      <c r="CP123" s="858"/>
      <c r="CQ123" s="859"/>
      <c r="CR123" s="859"/>
      <c r="CS123" s="859"/>
      <c r="CT123" s="859"/>
      <c r="CU123" s="859"/>
      <c r="CV123" s="859"/>
      <c r="CW123" s="859"/>
      <c r="CX123" s="859"/>
      <c r="CY123" s="859"/>
      <c r="CZ123" s="859"/>
      <c r="DA123" s="859"/>
      <c r="DB123" s="859"/>
      <c r="DC123" s="859"/>
      <c r="DD123" s="859"/>
      <c r="DE123" s="859"/>
      <c r="DF123" s="860"/>
      <c r="DG123" s="799"/>
      <c r="DH123" s="800"/>
      <c r="DI123" s="800"/>
      <c r="DJ123" s="800"/>
      <c r="DK123" s="801"/>
      <c r="DL123" s="802"/>
      <c r="DM123" s="800"/>
      <c r="DN123" s="800"/>
      <c r="DO123" s="800"/>
      <c r="DP123" s="801"/>
      <c r="DQ123" s="802"/>
      <c r="DR123" s="800"/>
      <c r="DS123" s="800"/>
      <c r="DT123" s="800"/>
      <c r="DU123" s="801"/>
      <c r="DV123" s="847"/>
      <c r="DW123" s="848"/>
      <c r="DX123" s="848"/>
      <c r="DY123" s="848"/>
      <c r="DZ123" s="849"/>
    </row>
    <row r="124" spans="1:130" s="226" customFormat="1" ht="26.25" customHeight="1" thickBot="1">
      <c r="A124" s="840"/>
      <c r="B124" s="841"/>
      <c r="C124" s="844" t="s">
        <v>447</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122</v>
      </c>
      <c r="AB124" s="800"/>
      <c r="AC124" s="800"/>
      <c r="AD124" s="800"/>
      <c r="AE124" s="801"/>
      <c r="AF124" s="802" t="s">
        <v>122</v>
      </c>
      <c r="AG124" s="800"/>
      <c r="AH124" s="800"/>
      <c r="AI124" s="800"/>
      <c r="AJ124" s="801"/>
      <c r="AK124" s="802" t="s">
        <v>122</v>
      </c>
      <c r="AL124" s="800"/>
      <c r="AM124" s="800"/>
      <c r="AN124" s="800"/>
      <c r="AO124" s="801"/>
      <c r="AP124" s="847" t="s">
        <v>122</v>
      </c>
      <c r="AQ124" s="848"/>
      <c r="AR124" s="848"/>
      <c r="AS124" s="848"/>
      <c r="AT124" s="849"/>
      <c r="AU124" s="850" t="s">
        <v>461</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125.2</v>
      </c>
      <c r="BR124" s="854"/>
      <c r="BS124" s="854"/>
      <c r="BT124" s="854"/>
      <c r="BU124" s="854"/>
      <c r="BV124" s="854">
        <v>123.8</v>
      </c>
      <c r="BW124" s="854"/>
      <c r="BX124" s="854"/>
      <c r="BY124" s="854"/>
      <c r="BZ124" s="854"/>
      <c r="CA124" s="854">
        <v>121.4</v>
      </c>
      <c r="CB124" s="854"/>
      <c r="CC124" s="854"/>
      <c r="CD124" s="854"/>
      <c r="CE124" s="854"/>
      <c r="CF124" s="744"/>
      <c r="CG124" s="745"/>
      <c r="CH124" s="745"/>
      <c r="CI124" s="745"/>
      <c r="CJ124" s="885"/>
      <c r="CK124" s="893"/>
      <c r="CL124" s="893"/>
      <c r="CM124" s="893"/>
      <c r="CN124" s="893"/>
      <c r="CO124" s="894"/>
      <c r="CP124" s="858" t="s">
        <v>462</v>
      </c>
      <c r="CQ124" s="859"/>
      <c r="CR124" s="859"/>
      <c r="CS124" s="859"/>
      <c r="CT124" s="859"/>
      <c r="CU124" s="859"/>
      <c r="CV124" s="859"/>
      <c r="CW124" s="859"/>
      <c r="CX124" s="859"/>
      <c r="CY124" s="859"/>
      <c r="CZ124" s="859"/>
      <c r="DA124" s="859"/>
      <c r="DB124" s="859"/>
      <c r="DC124" s="859"/>
      <c r="DD124" s="859"/>
      <c r="DE124" s="859"/>
      <c r="DF124" s="860"/>
      <c r="DG124" s="782" t="s">
        <v>122</v>
      </c>
      <c r="DH124" s="783"/>
      <c r="DI124" s="783"/>
      <c r="DJ124" s="783"/>
      <c r="DK124" s="784"/>
      <c r="DL124" s="785" t="s">
        <v>122</v>
      </c>
      <c r="DM124" s="783"/>
      <c r="DN124" s="783"/>
      <c r="DO124" s="783"/>
      <c r="DP124" s="784"/>
      <c r="DQ124" s="785" t="s">
        <v>122</v>
      </c>
      <c r="DR124" s="783"/>
      <c r="DS124" s="783"/>
      <c r="DT124" s="783"/>
      <c r="DU124" s="784"/>
      <c r="DV124" s="871" t="s">
        <v>122</v>
      </c>
      <c r="DW124" s="872"/>
      <c r="DX124" s="872"/>
      <c r="DY124" s="872"/>
      <c r="DZ124" s="873"/>
    </row>
    <row r="125" spans="1:130" s="226" customFormat="1" ht="26.25" customHeight="1">
      <c r="A125" s="840"/>
      <c r="B125" s="841"/>
      <c r="C125" s="844" t="s">
        <v>449</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122</v>
      </c>
      <c r="AB125" s="800"/>
      <c r="AC125" s="800"/>
      <c r="AD125" s="800"/>
      <c r="AE125" s="801"/>
      <c r="AF125" s="802" t="s">
        <v>122</v>
      </c>
      <c r="AG125" s="800"/>
      <c r="AH125" s="800"/>
      <c r="AI125" s="800"/>
      <c r="AJ125" s="801"/>
      <c r="AK125" s="802" t="s">
        <v>122</v>
      </c>
      <c r="AL125" s="800"/>
      <c r="AM125" s="800"/>
      <c r="AN125" s="800"/>
      <c r="AO125" s="801"/>
      <c r="AP125" s="847" t="s">
        <v>122</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463</v>
      </c>
      <c r="CL125" s="875"/>
      <c r="CM125" s="875"/>
      <c r="CN125" s="875"/>
      <c r="CO125" s="876"/>
      <c r="CP125" s="883" t="s">
        <v>464</v>
      </c>
      <c r="CQ125" s="828"/>
      <c r="CR125" s="828"/>
      <c r="CS125" s="828"/>
      <c r="CT125" s="828"/>
      <c r="CU125" s="828"/>
      <c r="CV125" s="828"/>
      <c r="CW125" s="828"/>
      <c r="CX125" s="828"/>
      <c r="CY125" s="828"/>
      <c r="CZ125" s="828"/>
      <c r="DA125" s="828"/>
      <c r="DB125" s="828"/>
      <c r="DC125" s="828"/>
      <c r="DD125" s="828"/>
      <c r="DE125" s="828"/>
      <c r="DF125" s="829"/>
      <c r="DG125" s="884" t="s">
        <v>122</v>
      </c>
      <c r="DH125" s="865"/>
      <c r="DI125" s="865"/>
      <c r="DJ125" s="865"/>
      <c r="DK125" s="865"/>
      <c r="DL125" s="865" t="s">
        <v>122</v>
      </c>
      <c r="DM125" s="865"/>
      <c r="DN125" s="865"/>
      <c r="DO125" s="865"/>
      <c r="DP125" s="865"/>
      <c r="DQ125" s="865" t="s">
        <v>122</v>
      </c>
      <c r="DR125" s="865"/>
      <c r="DS125" s="865"/>
      <c r="DT125" s="865"/>
      <c r="DU125" s="865"/>
      <c r="DV125" s="866" t="s">
        <v>122</v>
      </c>
      <c r="DW125" s="866"/>
      <c r="DX125" s="866"/>
      <c r="DY125" s="866"/>
      <c r="DZ125" s="867"/>
    </row>
    <row r="126" spans="1:130" s="226" customFormat="1" ht="26.25" customHeight="1" thickBot="1">
      <c r="A126" s="840"/>
      <c r="B126" s="841"/>
      <c r="C126" s="844" t="s">
        <v>452</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122</v>
      </c>
      <c r="AB126" s="800"/>
      <c r="AC126" s="800"/>
      <c r="AD126" s="800"/>
      <c r="AE126" s="801"/>
      <c r="AF126" s="802" t="s">
        <v>122</v>
      </c>
      <c r="AG126" s="800"/>
      <c r="AH126" s="800"/>
      <c r="AI126" s="800"/>
      <c r="AJ126" s="801"/>
      <c r="AK126" s="802" t="s">
        <v>122</v>
      </c>
      <c r="AL126" s="800"/>
      <c r="AM126" s="800"/>
      <c r="AN126" s="800"/>
      <c r="AO126" s="801"/>
      <c r="AP126" s="847" t="s">
        <v>122</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465</v>
      </c>
      <c r="CQ126" s="770"/>
      <c r="CR126" s="770"/>
      <c r="CS126" s="770"/>
      <c r="CT126" s="770"/>
      <c r="CU126" s="770"/>
      <c r="CV126" s="770"/>
      <c r="CW126" s="770"/>
      <c r="CX126" s="770"/>
      <c r="CY126" s="770"/>
      <c r="CZ126" s="770"/>
      <c r="DA126" s="770"/>
      <c r="DB126" s="770"/>
      <c r="DC126" s="770"/>
      <c r="DD126" s="770"/>
      <c r="DE126" s="770"/>
      <c r="DF126" s="771"/>
      <c r="DG126" s="836" t="s">
        <v>122</v>
      </c>
      <c r="DH126" s="837"/>
      <c r="DI126" s="837"/>
      <c r="DJ126" s="837"/>
      <c r="DK126" s="837"/>
      <c r="DL126" s="837" t="s">
        <v>122</v>
      </c>
      <c r="DM126" s="837"/>
      <c r="DN126" s="837"/>
      <c r="DO126" s="837"/>
      <c r="DP126" s="837"/>
      <c r="DQ126" s="837" t="s">
        <v>122</v>
      </c>
      <c r="DR126" s="837"/>
      <c r="DS126" s="837"/>
      <c r="DT126" s="837"/>
      <c r="DU126" s="837"/>
      <c r="DV126" s="814" t="s">
        <v>122</v>
      </c>
      <c r="DW126" s="814"/>
      <c r="DX126" s="814"/>
      <c r="DY126" s="814"/>
      <c r="DZ126" s="815"/>
    </row>
    <row r="127" spans="1:130" s="226" customFormat="1" ht="26.25" customHeight="1">
      <c r="A127" s="842"/>
      <c r="B127" s="843"/>
      <c r="C127" s="861" t="s">
        <v>466</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122</v>
      </c>
      <c r="AB127" s="800"/>
      <c r="AC127" s="800"/>
      <c r="AD127" s="800"/>
      <c r="AE127" s="801"/>
      <c r="AF127" s="802" t="s">
        <v>443</v>
      </c>
      <c r="AG127" s="800"/>
      <c r="AH127" s="800"/>
      <c r="AI127" s="800"/>
      <c r="AJ127" s="801"/>
      <c r="AK127" s="802" t="s">
        <v>122</v>
      </c>
      <c r="AL127" s="800"/>
      <c r="AM127" s="800"/>
      <c r="AN127" s="800"/>
      <c r="AO127" s="801"/>
      <c r="AP127" s="847" t="s">
        <v>122</v>
      </c>
      <c r="AQ127" s="848"/>
      <c r="AR127" s="848"/>
      <c r="AS127" s="848"/>
      <c r="AT127" s="849"/>
      <c r="AU127" s="262"/>
      <c r="AV127" s="262"/>
      <c r="AW127" s="262"/>
      <c r="AX127" s="864" t="s">
        <v>467</v>
      </c>
      <c r="AY127" s="832"/>
      <c r="AZ127" s="832"/>
      <c r="BA127" s="832"/>
      <c r="BB127" s="832"/>
      <c r="BC127" s="832"/>
      <c r="BD127" s="832"/>
      <c r="BE127" s="833"/>
      <c r="BF127" s="831" t="s">
        <v>468</v>
      </c>
      <c r="BG127" s="832"/>
      <c r="BH127" s="832"/>
      <c r="BI127" s="832"/>
      <c r="BJ127" s="832"/>
      <c r="BK127" s="832"/>
      <c r="BL127" s="833"/>
      <c r="BM127" s="831" t="s">
        <v>469</v>
      </c>
      <c r="BN127" s="832"/>
      <c r="BO127" s="832"/>
      <c r="BP127" s="832"/>
      <c r="BQ127" s="832"/>
      <c r="BR127" s="832"/>
      <c r="BS127" s="833"/>
      <c r="BT127" s="831" t="s">
        <v>470</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471</v>
      </c>
      <c r="CQ127" s="770"/>
      <c r="CR127" s="770"/>
      <c r="CS127" s="770"/>
      <c r="CT127" s="770"/>
      <c r="CU127" s="770"/>
      <c r="CV127" s="770"/>
      <c r="CW127" s="770"/>
      <c r="CX127" s="770"/>
      <c r="CY127" s="770"/>
      <c r="CZ127" s="770"/>
      <c r="DA127" s="770"/>
      <c r="DB127" s="770"/>
      <c r="DC127" s="770"/>
      <c r="DD127" s="770"/>
      <c r="DE127" s="770"/>
      <c r="DF127" s="771"/>
      <c r="DG127" s="836" t="s">
        <v>122</v>
      </c>
      <c r="DH127" s="837"/>
      <c r="DI127" s="837"/>
      <c r="DJ127" s="837"/>
      <c r="DK127" s="837"/>
      <c r="DL127" s="837" t="s">
        <v>122</v>
      </c>
      <c r="DM127" s="837"/>
      <c r="DN127" s="837"/>
      <c r="DO127" s="837"/>
      <c r="DP127" s="837"/>
      <c r="DQ127" s="837" t="s">
        <v>122</v>
      </c>
      <c r="DR127" s="837"/>
      <c r="DS127" s="837"/>
      <c r="DT127" s="837"/>
      <c r="DU127" s="837"/>
      <c r="DV127" s="814" t="s">
        <v>443</v>
      </c>
      <c r="DW127" s="814"/>
      <c r="DX127" s="814"/>
      <c r="DY127" s="814"/>
      <c r="DZ127" s="815"/>
    </row>
    <row r="128" spans="1:130" s="226" customFormat="1" ht="26.25" customHeight="1" thickBot="1">
      <c r="A128" s="816" t="s">
        <v>472</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473</v>
      </c>
      <c r="X128" s="818"/>
      <c r="Y128" s="818"/>
      <c r="Z128" s="819"/>
      <c r="AA128" s="820">
        <v>45671</v>
      </c>
      <c r="AB128" s="821"/>
      <c r="AC128" s="821"/>
      <c r="AD128" s="821"/>
      <c r="AE128" s="822"/>
      <c r="AF128" s="823">
        <v>45745</v>
      </c>
      <c r="AG128" s="821"/>
      <c r="AH128" s="821"/>
      <c r="AI128" s="821"/>
      <c r="AJ128" s="822"/>
      <c r="AK128" s="823">
        <v>47573</v>
      </c>
      <c r="AL128" s="821"/>
      <c r="AM128" s="821"/>
      <c r="AN128" s="821"/>
      <c r="AO128" s="822"/>
      <c r="AP128" s="824"/>
      <c r="AQ128" s="825"/>
      <c r="AR128" s="825"/>
      <c r="AS128" s="825"/>
      <c r="AT128" s="826"/>
      <c r="AU128" s="262"/>
      <c r="AV128" s="262"/>
      <c r="AW128" s="262"/>
      <c r="AX128" s="827" t="s">
        <v>474</v>
      </c>
      <c r="AY128" s="828"/>
      <c r="AZ128" s="828"/>
      <c r="BA128" s="828"/>
      <c r="BB128" s="828"/>
      <c r="BC128" s="828"/>
      <c r="BD128" s="828"/>
      <c r="BE128" s="829"/>
      <c r="BF128" s="806" t="s">
        <v>122</v>
      </c>
      <c r="BG128" s="807"/>
      <c r="BH128" s="807"/>
      <c r="BI128" s="807"/>
      <c r="BJ128" s="807"/>
      <c r="BK128" s="807"/>
      <c r="BL128" s="830"/>
      <c r="BM128" s="806">
        <v>15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475</v>
      </c>
      <c r="CQ128" s="748"/>
      <c r="CR128" s="748"/>
      <c r="CS128" s="748"/>
      <c r="CT128" s="748"/>
      <c r="CU128" s="748"/>
      <c r="CV128" s="748"/>
      <c r="CW128" s="748"/>
      <c r="CX128" s="748"/>
      <c r="CY128" s="748"/>
      <c r="CZ128" s="748"/>
      <c r="DA128" s="748"/>
      <c r="DB128" s="748"/>
      <c r="DC128" s="748"/>
      <c r="DD128" s="748"/>
      <c r="DE128" s="748"/>
      <c r="DF128" s="749"/>
      <c r="DG128" s="810" t="s">
        <v>443</v>
      </c>
      <c r="DH128" s="811"/>
      <c r="DI128" s="811"/>
      <c r="DJ128" s="811"/>
      <c r="DK128" s="811"/>
      <c r="DL128" s="811" t="s">
        <v>122</v>
      </c>
      <c r="DM128" s="811"/>
      <c r="DN128" s="811"/>
      <c r="DO128" s="811"/>
      <c r="DP128" s="811"/>
      <c r="DQ128" s="811" t="s">
        <v>122</v>
      </c>
      <c r="DR128" s="811"/>
      <c r="DS128" s="811"/>
      <c r="DT128" s="811"/>
      <c r="DU128" s="811"/>
      <c r="DV128" s="812" t="s">
        <v>443</v>
      </c>
      <c r="DW128" s="812"/>
      <c r="DX128" s="812"/>
      <c r="DY128" s="812"/>
      <c r="DZ128" s="813"/>
    </row>
    <row r="129" spans="1:131" s="226" customFormat="1" ht="26.25" customHeight="1">
      <c r="A129" s="794" t="s">
        <v>100</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476</v>
      </c>
      <c r="X129" s="797"/>
      <c r="Y129" s="797"/>
      <c r="Z129" s="798"/>
      <c r="AA129" s="799">
        <v>3158486</v>
      </c>
      <c r="AB129" s="800"/>
      <c r="AC129" s="800"/>
      <c r="AD129" s="800"/>
      <c r="AE129" s="801"/>
      <c r="AF129" s="802">
        <v>3214677</v>
      </c>
      <c r="AG129" s="800"/>
      <c r="AH129" s="800"/>
      <c r="AI129" s="800"/>
      <c r="AJ129" s="801"/>
      <c r="AK129" s="802">
        <v>3320980</v>
      </c>
      <c r="AL129" s="800"/>
      <c r="AM129" s="800"/>
      <c r="AN129" s="800"/>
      <c r="AO129" s="801"/>
      <c r="AP129" s="803"/>
      <c r="AQ129" s="804"/>
      <c r="AR129" s="804"/>
      <c r="AS129" s="804"/>
      <c r="AT129" s="805"/>
      <c r="AU129" s="264"/>
      <c r="AV129" s="264"/>
      <c r="AW129" s="264"/>
      <c r="AX129" s="769" t="s">
        <v>477</v>
      </c>
      <c r="AY129" s="770"/>
      <c r="AZ129" s="770"/>
      <c r="BA129" s="770"/>
      <c r="BB129" s="770"/>
      <c r="BC129" s="770"/>
      <c r="BD129" s="770"/>
      <c r="BE129" s="771"/>
      <c r="BF129" s="789" t="s">
        <v>443</v>
      </c>
      <c r="BG129" s="790"/>
      <c r="BH129" s="790"/>
      <c r="BI129" s="790"/>
      <c r="BJ129" s="790"/>
      <c r="BK129" s="790"/>
      <c r="BL129" s="791"/>
      <c r="BM129" s="789">
        <v>20</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478</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479</v>
      </c>
      <c r="X130" s="797"/>
      <c r="Y130" s="797"/>
      <c r="Z130" s="798"/>
      <c r="AA130" s="799">
        <v>385506</v>
      </c>
      <c r="AB130" s="800"/>
      <c r="AC130" s="800"/>
      <c r="AD130" s="800"/>
      <c r="AE130" s="801"/>
      <c r="AF130" s="802">
        <v>397477</v>
      </c>
      <c r="AG130" s="800"/>
      <c r="AH130" s="800"/>
      <c r="AI130" s="800"/>
      <c r="AJ130" s="801"/>
      <c r="AK130" s="802">
        <v>445984</v>
      </c>
      <c r="AL130" s="800"/>
      <c r="AM130" s="800"/>
      <c r="AN130" s="800"/>
      <c r="AO130" s="801"/>
      <c r="AP130" s="803"/>
      <c r="AQ130" s="804"/>
      <c r="AR130" s="804"/>
      <c r="AS130" s="804"/>
      <c r="AT130" s="805"/>
      <c r="AU130" s="264"/>
      <c r="AV130" s="264"/>
      <c r="AW130" s="264"/>
      <c r="AX130" s="769" t="s">
        <v>480</v>
      </c>
      <c r="AY130" s="770"/>
      <c r="AZ130" s="770"/>
      <c r="BA130" s="770"/>
      <c r="BB130" s="770"/>
      <c r="BC130" s="770"/>
      <c r="BD130" s="770"/>
      <c r="BE130" s="771"/>
      <c r="BF130" s="772">
        <v>11.5</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481</v>
      </c>
      <c r="X131" s="780"/>
      <c r="Y131" s="780"/>
      <c r="Z131" s="781"/>
      <c r="AA131" s="782">
        <v>2772980</v>
      </c>
      <c r="AB131" s="783"/>
      <c r="AC131" s="783"/>
      <c r="AD131" s="783"/>
      <c r="AE131" s="784"/>
      <c r="AF131" s="785">
        <v>2817200</v>
      </c>
      <c r="AG131" s="783"/>
      <c r="AH131" s="783"/>
      <c r="AI131" s="783"/>
      <c r="AJ131" s="784"/>
      <c r="AK131" s="785">
        <v>2874996</v>
      </c>
      <c r="AL131" s="783"/>
      <c r="AM131" s="783"/>
      <c r="AN131" s="783"/>
      <c r="AO131" s="784"/>
      <c r="AP131" s="786"/>
      <c r="AQ131" s="787"/>
      <c r="AR131" s="787"/>
      <c r="AS131" s="787"/>
      <c r="AT131" s="788"/>
      <c r="AU131" s="264"/>
      <c r="AV131" s="264"/>
      <c r="AW131" s="264"/>
      <c r="AX131" s="747" t="s">
        <v>482</v>
      </c>
      <c r="AY131" s="748"/>
      <c r="AZ131" s="748"/>
      <c r="BA131" s="748"/>
      <c r="BB131" s="748"/>
      <c r="BC131" s="748"/>
      <c r="BD131" s="748"/>
      <c r="BE131" s="749"/>
      <c r="BF131" s="750">
        <v>121.4</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483</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484</v>
      </c>
      <c r="W132" s="760"/>
      <c r="X132" s="760"/>
      <c r="Y132" s="760"/>
      <c r="Z132" s="761"/>
      <c r="AA132" s="762">
        <v>10.75701952</v>
      </c>
      <c r="AB132" s="763"/>
      <c r="AC132" s="763"/>
      <c r="AD132" s="763"/>
      <c r="AE132" s="764"/>
      <c r="AF132" s="765">
        <v>11.45225756</v>
      </c>
      <c r="AG132" s="763"/>
      <c r="AH132" s="763"/>
      <c r="AI132" s="763"/>
      <c r="AJ132" s="764"/>
      <c r="AK132" s="765">
        <v>12.50871306</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485</v>
      </c>
      <c r="W133" s="739"/>
      <c r="X133" s="739"/>
      <c r="Y133" s="739"/>
      <c r="Z133" s="740"/>
      <c r="AA133" s="741">
        <v>11.8</v>
      </c>
      <c r="AB133" s="742"/>
      <c r="AC133" s="742"/>
      <c r="AD133" s="742"/>
      <c r="AE133" s="743"/>
      <c r="AF133" s="741">
        <v>11.4</v>
      </c>
      <c r="AG133" s="742"/>
      <c r="AH133" s="742"/>
      <c r="AI133" s="742"/>
      <c r="AJ133" s="743"/>
      <c r="AK133" s="741">
        <v>11.5</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TQoq/pnNx26yCJO7e/UZ+EjDX8R4rCgbwTuY8AyCP7l6xwVKFGQmAMulOAZt/M4NH2fWZu8W2Xsto3BAbWOzBw==" saltValue="yr/V9+5E1bh8d1FakCT1F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election activeCell="DC97" sqref="DC97"/>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486</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DQM7nYvT8PytekTbft2b1pMrnvidlqJe5QoyeV1I4BZYPSLx9EO5svqkCulMsP9hab/OsyNVsrg9MvPEPs58Pg==" saltValue="0qqzhjqy+8AgWOqwLvx7t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814gEFOiY6RgaS46IiYqlyGWhCpVyXoCzQQJeFk60e3ukqxJ60H8QuQSZ43aCip3azSVB6YOAbY6KNXNretB1w==" saltValue="ZbKxYd16PV9kYefF22YJv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488</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489</v>
      </c>
      <c r="AP7" s="283"/>
      <c r="AQ7" s="284" t="s">
        <v>490</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491</v>
      </c>
      <c r="AQ8" s="290" t="s">
        <v>492</v>
      </c>
      <c r="AR8" s="291" t="s">
        <v>493</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494</v>
      </c>
      <c r="AL9" s="1169"/>
      <c r="AM9" s="1169"/>
      <c r="AN9" s="1170"/>
      <c r="AO9" s="292">
        <v>1190387</v>
      </c>
      <c r="AP9" s="292">
        <v>151064</v>
      </c>
      <c r="AQ9" s="293">
        <v>117391</v>
      </c>
      <c r="AR9" s="294">
        <v>28.7</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495</v>
      </c>
      <c r="AL10" s="1169"/>
      <c r="AM10" s="1169"/>
      <c r="AN10" s="1170"/>
      <c r="AO10" s="295">
        <v>88685</v>
      </c>
      <c r="AP10" s="295">
        <v>11254</v>
      </c>
      <c r="AQ10" s="296">
        <v>11968</v>
      </c>
      <c r="AR10" s="297">
        <v>-6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496</v>
      </c>
      <c r="AL11" s="1169"/>
      <c r="AM11" s="1169"/>
      <c r="AN11" s="1170"/>
      <c r="AO11" s="295">
        <v>15085</v>
      </c>
      <c r="AP11" s="295">
        <v>1914</v>
      </c>
      <c r="AQ11" s="296">
        <v>18604</v>
      </c>
      <c r="AR11" s="297">
        <v>-89.7</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497</v>
      </c>
      <c r="AL12" s="1169"/>
      <c r="AM12" s="1169"/>
      <c r="AN12" s="1170"/>
      <c r="AO12" s="295" t="s">
        <v>498</v>
      </c>
      <c r="AP12" s="295" t="s">
        <v>498</v>
      </c>
      <c r="AQ12" s="296">
        <v>928</v>
      </c>
      <c r="AR12" s="297" t="s">
        <v>498</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499</v>
      </c>
      <c r="AL13" s="1169"/>
      <c r="AM13" s="1169"/>
      <c r="AN13" s="1170"/>
      <c r="AO13" s="295" t="s">
        <v>498</v>
      </c>
      <c r="AP13" s="295" t="s">
        <v>498</v>
      </c>
      <c r="AQ13" s="296" t="s">
        <v>498</v>
      </c>
      <c r="AR13" s="297" t="s">
        <v>498</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500</v>
      </c>
      <c r="AL14" s="1169"/>
      <c r="AM14" s="1169"/>
      <c r="AN14" s="1170"/>
      <c r="AO14" s="295">
        <v>41954</v>
      </c>
      <c r="AP14" s="295">
        <v>5324</v>
      </c>
      <c r="AQ14" s="296">
        <v>5151</v>
      </c>
      <c r="AR14" s="297">
        <v>3.4</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501</v>
      </c>
      <c r="AL15" s="1169"/>
      <c r="AM15" s="1169"/>
      <c r="AN15" s="1170"/>
      <c r="AO15" s="295">
        <v>72675</v>
      </c>
      <c r="AP15" s="295">
        <v>9223</v>
      </c>
      <c r="AQ15" s="296">
        <v>2680</v>
      </c>
      <c r="AR15" s="297">
        <v>244.1</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502</v>
      </c>
      <c r="AL16" s="1172"/>
      <c r="AM16" s="1172"/>
      <c r="AN16" s="1173"/>
      <c r="AO16" s="295">
        <v>-112990</v>
      </c>
      <c r="AP16" s="295">
        <v>-14339</v>
      </c>
      <c r="AQ16" s="296">
        <v>-12014</v>
      </c>
      <c r="AR16" s="297">
        <v>19.399999999999999</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181</v>
      </c>
      <c r="AL17" s="1172"/>
      <c r="AM17" s="1172"/>
      <c r="AN17" s="1173"/>
      <c r="AO17" s="295">
        <v>1295796</v>
      </c>
      <c r="AP17" s="295">
        <v>164441</v>
      </c>
      <c r="AQ17" s="296">
        <v>144708</v>
      </c>
      <c r="AR17" s="297">
        <v>13.6</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503</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504</v>
      </c>
      <c r="AP20" s="303" t="s">
        <v>505</v>
      </c>
      <c r="AQ20" s="304" t="s">
        <v>506</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507</v>
      </c>
      <c r="AL21" s="1166"/>
      <c r="AM21" s="1166"/>
      <c r="AN21" s="1167"/>
      <c r="AO21" s="307">
        <v>20.43</v>
      </c>
      <c r="AP21" s="308">
        <v>13.77</v>
      </c>
      <c r="AQ21" s="309">
        <v>6.66</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508</v>
      </c>
      <c r="AL22" s="1166"/>
      <c r="AM22" s="1166"/>
      <c r="AN22" s="1167"/>
      <c r="AO22" s="312">
        <v>89.9</v>
      </c>
      <c r="AP22" s="313">
        <v>94.8</v>
      </c>
      <c r="AQ22" s="314">
        <v>-4.9000000000000004</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510</v>
      </c>
      <c r="AO27" s="273"/>
      <c r="AP27" s="273"/>
      <c r="AQ27" s="273"/>
      <c r="AR27" s="273"/>
      <c r="AS27" s="273"/>
      <c r="AT27" s="273"/>
    </row>
    <row r="28" spans="1:46" ht="17.25">
      <c r="A28" s="274" t="s">
        <v>511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512</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489</v>
      </c>
      <c r="AP30" s="283"/>
      <c r="AQ30" s="284" t="s">
        <v>490</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491</v>
      </c>
      <c r="AQ31" s="290" t="s">
        <v>492</v>
      </c>
      <c r="AR31" s="291" t="s">
        <v>493</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513</v>
      </c>
      <c r="AL32" s="1157"/>
      <c r="AM32" s="1157"/>
      <c r="AN32" s="1158"/>
      <c r="AO32" s="322">
        <v>776118</v>
      </c>
      <c r="AP32" s="322">
        <v>98492</v>
      </c>
      <c r="AQ32" s="323">
        <v>73070</v>
      </c>
      <c r="AR32" s="324">
        <v>34.799999999999997</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514</v>
      </c>
      <c r="AL33" s="1157"/>
      <c r="AM33" s="1157"/>
      <c r="AN33" s="1158"/>
      <c r="AO33" s="322" t="s">
        <v>498</v>
      </c>
      <c r="AP33" s="322" t="s">
        <v>498</v>
      </c>
      <c r="AQ33" s="323" t="s">
        <v>498</v>
      </c>
      <c r="AR33" s="324" t="s">
        <v>498</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515</v>
      </c>
      <c r="AL34" s="1157"/>
      <c r="AM34" s="1157"/>
      <c r="AN34" s="1158"/>
      <c r="AO34" s="322" t="s">
        <v>498</v>
      </c>
      <c r="AP34" s="322" t="s">
        <v>498</v>
      </c>
      <c r="AQ34" s="323">
        <v>1</v>
      </c>
      <c r="AR34" s="324" t="s">
        <v>498</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516</v>
      </c>
      <c r="AL35" s="1157"/>
      <c r="AM35" s="1157"/>
      <c r="AN35" s="1158"/>
      <c r="AO35" s="322">
        <v>19190</v>
      </c>
      <c r="AP35" s="322">
        <v>2435</v>
      </c>
      <c r="AQ35" s="323">
        <v>19034</v>
      </c>
      <c r="AR35" s="324">
        <v>-87.2</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517</v>
      </c>
      <c r="AL36" s="1157"/>
      <c r="AM36" s="1157"/>
      <c r="AN36" s="1158"/>
      <c r="AO36" s="322">
        <v>57620</v>
      </c>
      <c r="AP36" s="322">
        <v>7312</v>
      </c>
      <c r="AQ36" s="323">
        <v>5455</v>
      </c>
      <c r="AR36" s="324">
        <v>34</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518</v>
      </c>
      <c r="AL37" s="1157"/>
      <c r="AM37" s="1157"/>
      <c r="AN37" s="1158"/>
      <c r="AO37" s="322" t="s">
        <v>498</v>
      </c>
      <c r="AP37" s="322" t="s">
        <v>498</v>
      </c>
      <c r="AQ37" s="323">
        <v>1361</v>
      </c>
      <c r="AR37" s="324" t="s">
        <v>498</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519</v>
      </c>
      <c r="AL38" s="1160"/>
      <c r="AM38" s="1160"/>
      <c r="AN38" s="1161"/>
      <c r="AO38" s="325">
        <v>254</v>
      </c>
      <c r="AP38" s="325">
        <v>32</v>
      </c>
      <c r="AQ38" s="326">
        <v>4</v>
      </c>
      <c r="AR38" s="314">
        <v>700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520</v>
      </c>
      <c r="AL39" s="1160"/>
      <c r="AM39" s="1160"/>
      <c r="AN39" s="1161"/>
      <c r="AO39" s="322">
        <v>-47573</v>
      </c>
      <c r="AP39" s="322">
        <v>-6037</v>
      </c>
      <c r="AQ39" s="323">
        <v>-3538</v>
      </c>
      <c r="AR39" s="324">
        <v>70.599999999999994</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521</v>
      </c>
      <c r="AL40" s="1157"/>
      <c r="AM40" s="1157"/>
      <c r="AN40" s="1158"/>
      <c r="AO40" s="322">
        <v>-445984</v>
      </c>
      <c r="AP40" s="322">
        <v>-56597</v>
      </c>
      <c r="AQ40" s="323">
        <v>-64803</v>
      </c>
      <c r="AR40" s="324">
        <v>-12.7</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296</v>
      </c>
      <c r="AL41" s="1163"/>
      <c r="AM41" s="1163"/>
      <c r="AN41" s="1164"/>
      <c r="AO41" s="322">
        <v>359625</v>
      </c>
      <c r="AP41" s="322">
        <v>45638</v>
      </c>
      <c r="AQ41" s="323">
        <v>30585</v>
      </c>
      <c r="AR41" s="324">
        <v>49.2</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522</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524</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489</v>
      </c>
      <c r="AN49" s="1151" t="s">
        <v>525</v>
      </c>
      <c r="AO49" s="1152"/>
      <c r="AP49" s="1152"/>
      <c r="AQ49" s="1152"/>
      <c r="AR49" s="1153"/>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526</v>
      </c>
      <c r="AO50" s="339" t="s">
        <v>527</v>
      </c>
      <c r="AP50" s="340" t="s">
        <v>528</v>
      </c>
      <c r="AQ50" s="341" t="s">
        <v>529</v>
      </c>
      <c r="AR50" s="342" t="s">
        <v>530</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531</v>
      </c>
      <c r="AL51" s="335"/>
      <c r="AM51" s="343">
        <v>3824475</v>
      </c>
      <c r="AN51" s="344">
        <v>460503</v>
      </c>
      <c r="AO51" s="345">
        <v>87.3</v>
      </c>
      <c r="AP51" s="346">
        <v>119674</v>
      </c>
      <c r="AQ51" s="347">
        <v>26.2</v>
      </c>
      <c r="AR51" s="348">
        <v>61.1</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532</v>
      </c>
      <c r="AM52" s="351">
        <v>884238</v>
      </c>
      <c r="AN52" s="352">
        <v>106471</v>
      </c>
      <c r="AO52" s="353">
        <v>-31.6</v>
      </c>
      <c r="AP52" s="354">
        <v>57803</v>
      </c>
      <c r="AQ52" s="355">
        <v>4.8</v>
      </c>
      <c r="AR52" s="356">
        <v>-36.4</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533</v>
      </c>
      <c r="AL53" s="335"/>
      <c r="AM53" s="343">
        <v>2394293</v>
      </c>
      <c r="AN53" s="344">
        <v>290112</v>
      </c>
      <c r="AO53" s="345">
        <v>-37</v>
      </c>
      <c r="AP53" s="346">
        <v>119685</v>
      </c>
      <c r="AQ53" s="347">
        <v>0</v>
      </c>
      <c r="AR53" s="348">
        <v>-37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532</v>
      </c>
      <c r="AM54" s="351">
        <v>1764009</v>
      </c>
      <c r="AN54" s="352">
        <v>213742</v>
      </c>
      <c r="AO54" s="353">
        <v>100.8</v>
      </c>
      <c r="AP54" s="354">
        <v>68464</v>
      </c>
      <c r="AQ54" s="355">
        <v>18.399999999999999</v>
      </c>
      <c r="AR54" s="356">
        <v>82.4</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534</v>
      </c>
      <c r="AL55" s="335"/>
      <c r="AM55" s="343">
        <v>3110141</v>
      </c>
      <c r="AN55" s="344">
        <v>380306</v>
      </c>
      <c r="AO55" s="345">
        <v>31.1</v>
      </c>
      <c r="AP55" s="346">
        <v>109920</v>
      </c>
      <c r="AQ55" s="347">
        <v>-8.1999999999999993</v>
      </c>
      <c r="AR55" s="348">
        <v>39.299999999999997</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532</v>
      </c>
      <c r="AM56" s="351">
        <v>2102741</v>
      </c>
      <c r="AN56" s="352">
        <v>257122</v>
      </c>
      <c r="AO56" s="353">
        <v>20.3</v>
      </c>
      <c r="AP56" s="354">
        <v>62739</v>
      </c>
      <c r="AQ56" s="355">
        <v>-8.4</v>
      </c>
      <c r="AR56" s="356">
        <v>28.7</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535</v>
      </c>
      <c r="AL57" s="335"/>
      <c r="AM57" s="343">
        <v>3240803</v>
      </c>
      <c r="AN57" s="344">
        <v>404342</v>
      </c>
      <c r="AO57" s="345">
        <v>6.3</v>
      </c>
      <c r="AP57" s="346">
        <v>119882</v>
      </c>
      <c r="AQ57" s="347">
        <v>9.1</v>
      </c>
      <c r="AR57" s="348">
        <v>-2.8</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532</v>
      </c>
      <c r="AM58" s="351">
        <v>1968865</v>
      </c>
      <c r="AN58" s="352">
        <v>245648</v>
      </c>
      <c r="AO58" s="353">
        <v>-4.5</v>
      </c>
      <c r="AP58" s="354">
        <v>66481</v>
      </c>
      <c r="AQ58" s="355">
        <v>6</v>
      </c>
      <c r="AR58" s="356">
        <v>-10.5</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536</v>
      </c>
      <c r="AL59" s="335"/>
      <c r="AM59" s="343">
        <v>2673822</v>
      </c>
      <c r="AN59" s="344">
        <v>339318</v>
      </c>
      <c r="AO59" s="345">
        <v>-16.100000000000001</v>
      </c>
      <c r="AP59" s="346">
        <v>116162</v>
      </c>
      <c r="AQ59" s="347">
        <v>-3.1</v>
      </c>
      <c r="AR59" s="348">
        <v>-13</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532</v>
      </c>
      <c r="AM60" s="351">
        <v>1372416</v>
      </c>
      <c r="AN60" s="352">
        <v>174164</v>
      </c>
      <c r="AO60" s="353">
        <v>-29.1</v>
      </c>
      <c r="AP60" s="354">
        <v>61562</v>
      </c>
      <c r="AQ60" s="355">
        <v>-7.4</v>
      </c>
      <c r="AR60" s="356">
        <v>-21.7</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537</v>
      </c>
      <c r="AL61" s="357"/>
      <c r="AM61" s="358">
        <v>3048707</v>
      </c>
      <c r="AN61" s="359">
        <v>374916</v>
      </c>
      <c r="AO61" s="360">
        <v>14.3</v>
      </c>
      <c r="AP61" s="361">
        <v>117065</v>
      </c>
      <c r="AQ61" s="362">
        <v>4.8</v>
      </c>
      <c r="AR61" s="348">
        <v>9.5</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532</v>
      </c>
      <c r="AM62" s="351">
        <v>1618454</v>
      </c>
      <c r="AN62" s="352">
        <v>199429</v>
      </c>
      <c r="AO62" s="353">
        <v>11.2</v>
      </c>
      <c r="AP62" s="354">
        <v>63410</v>
      </c>
      <c r="AQ62" s="355">
        <v>2.7</v>
      </c>
      <c r="AR62" s="356">
        <v>8.5</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53QUX/69p77PIHODlHrAg9Z7ksbGHgZW6l/y/QhHKnQntWEZDJHn2YN2avxBLZ9S+7iys1IQUHezE7QGUwe6sw==" saltValue="O6nxX6hsy6qa4MFjkeDwP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539</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Q1aM4Rh1C8XU21kQXgEL1zI+glEMK8TcnozQ52KPZk/FrRhpJ9Z08EIrsoWSAZJOrzxa4PJnCjXiqSyP7PKiKQ==" saltValue="DMxVoQrbn7/EK8SzRtEBb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8iMTVcN22u3bNxlYr+w+b//YuSKYV3VxIOS4DCe73W23Mx3ftEnQOUtrc8L7h1Kvd1zIatiZTGMi649lI/Jk6Q==" saltValue="tBpjDf96pHDHo4I3QF+c+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541</v>
      </c>
      <c r="G46" s="8" t="s">
        <v>542</v>
      </c>
      <c r="H46" s="8" t="s">
        <v>543</v>
      </c>
      <c r="I46" s="8" t="s">
        <v>544</v>
      </c>
      <c r="J46" s="9" t="s">
        <v>545</v>
      </c>
    </row>
    <row r="47" spans="2:10" ht="57.75" customHeight="1">
      <c r="B47" s="10"/>
      <c r="C47" s="1174" t="s">
        <v>3</v>
      </c>
      <c r="D47" s="1174"/>
      <c r="E47" s="1175"/>
      <c r="F47" s="11">
        <v>18.52</v>
      </c>
      <c r="G47" s="12">
        <v>19.11</v>
      </c>
      <c r="H47" s="12">
        <v>18.13</v>
      </c>
      <c r="I47" s="12">
        <v>17.899999999999999</v>
      </c>
      <c r="J47" s="13">
        <v>17.41</v>
      </c>
    </row>
    <row r="48" spans="2:10" ht="57.75" customHeight="1">
      <c r="B48" s="14"/>
      <c r="C48" s="1176" t="s">
        <v>4</v>
      </c>
      <c r="D48" s="1176"/>
      <c r="E48" s="1177"/>
      <c r="F48" s="15">
        <v>7.46</v>
      </c>
      <c r="G48" s="16">
        <v>4.3899999999999997</v>
      </c>
      <c r="H48" s="16">
        <v>6.82</v>
      </c>
      <c r="I48" s="16">
        <v>0.93</v>
      </c>
      <c r="J48" s="17">
        <v>1</v>
      </c>
    </row>
    <row r="49" spans="2:10" ht="57.75" customHeight="1" thickBot="1">
      <c r="B49" s="18"/>
      <c r="C49" s="1178" t="s">
        <v>5</v>
      </c>
      <c r="D49" s="1178"/>
      <c r="E49" s="1179"/>
      <c r="F49" s="19">
        <v>1.2</v>
      </c>
      <c r="G49" s="20" t="s">
        <v>546</v>
      </c>
      <c r="H49" s="20">
        <v>2.66</v>
      </c>
      <c r="I49" s="20" t="s">
        <v>547</v>
      </c>
      <c r="J49" s="21">
        <v>0.18</v>
      </c>
    </row>
    <row r="50" spans="2:10" ht="13.5" customHeight="1"/>
    <row r="51" spans="2:10" ht="13.5" hidden="1" customHeight="1"/>
    <row r="52" spans="2:10" ht="13.5" hidden="1" customHeight="1"/>
    <row r="53" spans="2:10" ht="13.5" hidden="1" customHeight="1"/>
  </sheetData>
  <sheetProtection algorithmName="SHA-512" hashValue="fBZ59GQmYqJmunF0gVSu71EKfa1YRckhMOr1/tMK3g12WjdAzSZLVKNJCZ5TPOKG/5T7ZSAu48fs8xp4a/Vhtw==" saltValue="3P4JJXe4e8QF4syfCSFOG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541</v>
      </c>
      <c r="G33" s="29" t="s">
        <v>542</v>
      </c>
      <c r="H33" s="29" t="s">
        <v>543</v>
      </c>
      <c r="I33" s="29" t="s">
        <v>544</v>
      </c>
      <c r="J33" s="30" t="s">
        <v>545</v>
      </c>
      <c r="K33" s="22"/>
      <c r="L33" s="22"/>
      <c r="M33" s="22"/>
      <c r="N33" s="22"/>
      <c r="O33" s="22"/>
      <c r="P33" s="22"/>
    </row>
    <row r="34" spans="1:16" ht="39" customHeight="1">
      <c r="A34" s="22"/>
      <c r="B34" s="31"/>
      <c r="C34" s="1186" t="s">
        <v>548</v>
      </c>
      <c r="D34" s="1186"/>
      <c r="E34" s="1187"/>
      <c r="F34" s="32">
        <v>0.55000000000000004</v>
      </c>
      <c r="G34" s="33">
        <v>0.84</v>
      </c>
      <c r="H34" s="33">
        <v>1.1200000000000001</v>
      </c>
      <c r="I34" s="33">
        <v>0.92</v>
      </c>
      <c r="J34" s="34">
        <v>1.18</v>
      </c>
      <c r="K34" s="22"/>
      <c r="L34" s="22"/>
      <c r="M34" s="22"/>
      <c r="N34" s="22"/>
      <c r="O34" s="22"/>
      <c r="P34" s="22"/>
    </row>
    <row r="35" spans="1:16" ht="39" customHeight="1">
      <c r="A35" s="22"/>
      <c r="B35" s="35"/>
      <c r="C35" s="1180" t="s">
        <v>549</v>
      </c>
      <c r="D35" s="1181"/>
      <c r="E35" s="1182"/>
      <c r="F35" s="36">
        <v>7.45</v>
      </c>
      <c r="G35" s="37">
        <v>4.38</v>
      </c>
      <c r="H35" s="37">
        <v>6.81</v>
      </c>
      <c r="I35" s="37">
        <v>0.93</v>
      </c>
      <c r="J35" s="38">
        <v>1</v>
      </c>
      <c r="K35" s="22"/>
      <c r="L35" s="22"/>
      <c r="M35" s="22"/>
      <c r="N35" s="22"/>
      <c r="O35" s="22"/>
      <c r="P35" s="22"/>
    </row>
    <row r="36" spans="1:16" ht="39" customHeight="1">
      <c r="A36" s="22"/>
      <c r="B36" s="35"/>
      <c r="C36" s="1180" t="s">
        <v>550</v>
      </c>
      <c r="D36" s="1181"/>
      <c r="E36" s="1182"/>
      <c r="F36" s="36">
        <v>0.02</v>
      </c>
      <c r="G36" s="37">
        <v>0.05</v>
      </c>
      <c r="H36" s="37">
        <v>0.02</v>
      </c>
      <c r="I36" s="37">
        <v>0.02</v>
      </c>
      <c r="J36" s="38">
        <v>0.06</v>
      </c>
      <c r="K36" s="22"/>
      <c r="L36" s="22"/>
      <c r="M36" s="22"/>
      <c r="N36" s="22"/>
      <c r="O36" s="22"/>
      <c r="P36" s="22"/>
    </row>
    <row r="37" spans="1:16" ht="39" customHeight="1">
      <c r="A37" s="22"/>
      <c r="B37" s="35"/>
      <c r="C37" s="1180" t="s">
        <v>551</v>
      </c>
      <c r="D37" s="1181"/>
      <c r="E37" s="1182"/>
      <c r="F37" s="36">
        <v>0</v>
      </c>
      <c r="G37" s="37">
        <v>0</v>
      </c>
      <c r="H37" s="37">
        <v>0</v>
      </c>
      <c r="I37" s="37">
        <v>0</v>
      </c>
      <c r="J37" s="38">
        <v>0</v>
      </c>
      <c r="K37" s="22"/>
      <c r="L37" s="22"/>
      <c r="M37" s="22"/>
      <c r="N37" s="22"/>
      <c r="O37" s="22"/>
      <c r="P37" s="22"/>
    </row>
    <row r="38" spans="1:16" ht="39" customHeight="1">
      <c r="A38" s="22"/>
      <c r="B38" s="35"/>
      <c r="C38" s="1180" t="s">
        <v>552</v>
      </c>
      <c r="D38" s="1181"/>
      <c r="E38" s="1182"/>
      <c r="F38" s="36">
        <v>1.27</v>
      </c>
      <c r="G38" s="37">
        <v>0</v>
      </c>
      <c r="H38" s="37">
        <v>0</v>
      </c>
      <c r="I38" s="37">
        <v>0</v>
      </c>
      <c r="J38" s="38">
        <v>0</v>
      </c>
      <c r="K38" s="22"/>
      <c r="L38" s="22"/>
      <c r="M38" s="22"/>
      <c r="N38" s="22"/>
      <c r="O38" s="22"/>
      <c r="P38" s="22"/>
    </row>
    <row r="39" spans="1:16" ht="39" customHeight="1">
      <c r="A39" s="22"/>
      <c r="B39" s="35"/>
      <c r="C39" s="1180"/>
      <c r="D39" s="1181"/>
      <c r="E39" s="1182"/>
      <c r="F39" s="36"/>
      <c r="G39" s="37"/>
      <c r="H39" s="37"/>
      <c r="I39" s="37"/>
      <c r="J39" s="38"/>
      <c r="K39" s="22"/>
      <c r="L39" s="22"/>
      <c r="M39" s="22"/>
      <c r="N39" s="22"/>
      <c r="O39" s="22"/>
      <c r="P39" s="22"/>
    </row>
    <row r="40" spans="1:16" ht="39" customHeight="1">
      <c r="A40" s="22"/>
      <c r="B40" s="35"/>
      <c r="C40" s="1180"/>
      <c r="D40" s="1181"/>
      <c r="E40" s="1182"/>
      <c r="F40" s="36"/>
      <c r="G40" s="37"/>
      <c r="H40" s="37"/>
      <c r="I40" s="37"/>
      <c r="J40" s="38"/>
      <c r="K40" s="22"/>
      <c r="L40" s="22"/>
      <c r="M40" s="22"/>
      <c r="N40" s="22"/>
      <c r="O40" s="22"/>
      <c r="P40" s="22"/>
    </row>
    <row r="41" spans="1:16" ht="39" customHeight="1">
      <c r="A41" s="22"/>
      <c r="B41" s="35"/>
      <c r="C41" s="1180"/>
      <c r="D41" s="1181"/>
      <c r="E41" s="1182"/>
      <c r="F41" s="36"/>
      <c r="G41" s="37"/>
      <c r="H41" s="37"/>
      <c r="I41" s="37"/>
      <c r="J41" s="38"/>
      <c r="K41" s="22"/>
      <c r="L41" s="22"/>
      <c r="M41" s="22"/>
      <c r="N41" s="22"/>
      <c r="O41" s="22"/>
      <c r="P41" s="22"/>
    </row>
    <row r="42" spans="1:16" ht="39" customHeight="1">
      <c r="A42" s="22"/>
      <c r="B42" s="39"/>
      <c r="C42" s="1180" t="s">
        <v>553</v>
      </c>
      <c r="D42" s="1181"/>
      <c r="E42" s="1182"/>
      <c r="F42" s="36" t="s">
        <v>498</v>
      </c>
      <c r="G42" s="37" t="s">
        <v>498</v>
      </c>
      <c r="H42" s="37" t="s">
        <v>498</v>
      </c>
      <c r="I42" s="37" t="s">
        <v>498</v>
      </c>
      <c r="J42" s="38" t="s">
        <v>498</v>
      </c>
      <c r="K42" s="22"/>
      <c r="L42" s="22"/>
      <c r="M42" s="22"/>
      <c r="N42" s="22"/>
      <c r="O42" s="22"/>
      <c r="P42" s="22"/>
    </row>
    <row r="43" spans="1:16" ht="39" customHeight="1" thickBot="1">
      <c r="A43" s="22"/>
      <c r="B43" s="40"/>
      <c r="C43" s="1183" t="s">
        <v>554</v>
      </c>
      <c r="D43" s="1184"/>
      <c r="E43" s="1185"/>
      <c r="F43" s="41" t="s">
        <v>498</v>
      </c>
      <c r="G43" s="42" t="s">
        <v>498</v>
      </c>
      <c r="H43" s="42" t="s">
        <v>498</v>
      </c>
      <c r="I43" s="42" t="s">
        <v>498</v>
      </c>
      <c r="J43" s="43" t="s">
        <v>498</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3BAcAxrkRQ1TJoNXL/Mpf+hTk24s7MuyeLUxhQT6lTeDBH9mZabEdkXTnxzwAwx5vgKprraX2KF28E3IiQt8bg==" saltValue="V31iwPaIq2f6imFljxEB7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541</v>
      </c>
      <c r="L44" s="56" t="s">
        <v>542</v>
      </c>
      <c r="M44" s="56" t="s">
        <v>543</v>
      </c>
      <c r="N44" s="56" t="s">
        <v>544</v>
      </c>
      <c r="O44" s="57" t="s">
        <v>545</v>
      </c>
      <c r="P44" s="48"/>
      <c r="Q44" s="48"/>
      <c r="R44" s="48"/>
      <c r="S44" s="48"/>
      <c r="T44" s="48"/>
      <c r="U44" s="48"/>
    </row>
    <row r="45" spans="1:21" ht="30.75" customHeight="1">
      <c r="A45" s="48"/>
      <c r="B45" s="1196" t="s">
        <v>10</v>
      </c>
      <c r="C45" s="1197"/>
      <c r="D45" s="58"/>
      <c r="E45" s="1202" t="s">
        <v>11</v>
      </c>
      <c r="F45" s="1202"/>
      <c r="G45" s="1202"/>
      <c r="H45" s="1202"/>
      <c r="I45" s="1202"/>
      <c r="J45" s="1203"/>
      <c r="K45" s="59">
        <v>766</v>
      </c>
      <c r="L45" s="60">
        <v>701</v>
      </c>
      <c r="M45" s="60">
        <v>657</v>
      </c>
      <c r="N45" s="60">
        <v>684</v>
      </c>
      <c r="O45" s="61">
        <v>776</v>
      </c>
      <c r="P45" s="48"/>
      <c r="Q45" s="48"/>
      <c r="R45" s="48"/>
      <c r="S45" s="48"/>
      <c r="T45" s="48"/>
      <c r="U45" s="48"/>
    </row>
    <row r="46" spans="1:21" ht="30.75" customHeight="1">
      <c r="A46" s="48"/>
      <c r="B46" s="1198"/>
      <c r="C46" s="1199"/>
      <c r="D46" s="62"/>
      <c r="E46" s="1190" t="s">
        <v>12</v>
      </c>
      <c r="F46" s="1190"/>
      <c r="G46" s="1190"/>
      <c r="H46" s="1190"/>
      <c r="I46" s="1190"/>
      <c r="J46" s="1191"/>
      <c r="K46" s="63" t="s">
        <v>498</v>
      </c>
      <c r="L46" s="64" t="s">
        <v>498</v>
      </c>
      <c r="M46" s="64" t="s">
        <v>498</v>
      </c>
      <c r="N46" s="64" t="s">
        <v>498</v>
      </c>
      <c r="O46" s="65" t="s">
        <v>498</v>
      </c>
      <c r="P46" s="48"/>
      <c r="Q46" s="48"/>
      <c r="R46" s="48"/>
      <c r="S46" s="48"/>
      <c r="T46" s="48"/>
      <c r="U46" s="48"/>
    </row>
    <row r="47" spans="1:21" ht="30.75" customHeight="1">
      <c r="A47" s="48"/>
      <c r="B47" s="1198"/>
      <c r="C47" s="1199"/>
      <c r="D47" s="62"/>
      <c r="E47" s="1190" t="s">
        <v>13</v>
      </c>
      <c r="F47" s="1190"/>
      <c r="G47" s="1190"/>
      <c r="H47" s="1190"/>
      <c r="I47" s="1190"/>
      <c r="J47" s="1191"/>
      <c r="K47" s="63" t="s">
        <v>498</v>
      </c>
      <c r="L47" s="64" t="s">
        <v>498</v>
      </c>
      <c r="M47" s="64" t="s">
        <v>498</v>
      </c>
      <c r="N47" s="64" t="s">
        <v>498</v>
      </c>
      <c r="O47" s="65" t="s">
        <v>498</v>
      </c>
      <c r="P47" s="48"/>
      <c r="Q47" s="48"/>
      <c r="R47" s="48"/>
      <c r="S47" s="48"/>
      <c r="T47" s="48"/>
      <c r="U47" s="48"/>
    </row>
    <row r="48" spans="1:21" ht="30.75" customHeight="1">
      <c r="A48" s="48"/>
      <c r="B48" s="1198"/>
      <c r="C48" s="1199"/>
      <c r="D48" s="62"/>
      <c r="E48" s="1190" t="s">
        <v>14</v>
      </c>
      <c r="F48" s="1190"/>
      <c r="G48" s="1190"/>
      <c r="H48" s="1190"/>
      <c r="I48" s="1190"/>
      <c r="J48" s="1191"/>
      <c r="K48" s="63">
        <v>26</v>
      </c>
      <c r="L48" s="64">
        <v>25</v>
      </c>
      <c r="M48" s="64">
        <v>23</v>
      </c>
      <c r="N48" s="64">
        <v>22</v>
      </c>
      <c r="O48" s="65">
        <v>19</v>
      </c>
      <c r="P48" s="48"/>
      <c r="Q48" s="48"/>
      <c r="R48" s="48"/>
      <c r="S48" s="48"/>
      <c r="T48" s="48"/>
      <c r="U48" s="48"/>
    </row>
    <row r="49" spans="1:21" ht="30.75" customHeight="1">
      <c r="A49" s="48"/>
      <c r="B49" s="1198"/>
      <c r="C49" s="1199"/>
      <c r="D49" s="62"/>
      <c r="E49" s="1190" t="s">
        <v>15</v>
      </c>
      <c r="F49" s="1190"/>
      <c r="G49" s="1190"/>
      <c r="H49" s="1190"/>
      <c r="I49" s="1190"/>
      <c r="J49" s="1191"/>
      <c r="K49" s="63">
        <v>29</v>
      </c>
      <c r="L49" s="64">
        <v>31</v>
      </c>
      <c r="M49" s="64">
        <v>49</v>
      </c>
      <c r="N49" s="64">
        <v>58</v>
      </c>
      <c r="O49" s="65">
        <v>58</v>
      </c>
      <c r="P49" s="48"/>
      <c r="Q49" s="48"/>
      <c r="R49" s="48"/>
      <c r="S49" s="48"/>
      <c r="T49" s="48"/>
      <c r="U49" s="48"/>
    </row>
    <row r="50" spans="1:21" ht="30.75" customHeight="1">
      <c r="A50" s="48"/>
      <c r="B50" s="1198"/>
      <c r="C50" s="1199"/>
      <c r="D50" s="62"/>
      <c r="E50" s="1190" t="s">
        <v>16</v>
      </c>
      <c r="F50" s="1190"/>
      <c r="G50" s="1190"/>
      <c r="H50" s="1190"/>
      <c r="I50" s="1190"/>
      <c r="J50" s="1191"/>
      <c r="K50" s="63" t="s">
        <v>498</v>
      </c>
      <c r="L50" s="64" t="s">
        <v>498</v>
      </c>
      <c r="M50" s="64" t="s">
        <v>498</v>
      </c>
      <c r="N50" s="64" t="s">
        <v>498</v>
      </c>
      <c r="O50" s="65" t="s">
        <v>498</v>
      </c>
      <c r="P50" s="48"/>
      <c r="Q50" s="48"/>
      <c r="R50" s="48"/>
      <c r="S50" s="48"/>
      <c r="T50" s="48"/>
      <c r="U50" s="48"/>
    </row>
    <row r="51" spans="1:21" ht="30.75" customHeight="1">
      <c r="A51" s="48"/>
      <c r="B51" s="1200"/>
      <c r="C51" s="1201"/>
      <c r="D51" s="66"/>
      <c r="E51" s="1190" t="s">
        <v>17</v>
      </c>
      <c r="F51" s="1190"/>
      <c r="G51" s="1190"/>
      <c r="H51" s="1190"/>
      <c r="I51" s="1190"/>
      <c r="J51" s="1191"/>
      <c r="K51" s="63">
        <v>0</v>
      </c>
      <c r="L51" s="64">
        <v>1</v>
      </c>
      <c r="M51" s="64">
        <v>0</v>
      </c>
      <c r="N51" s="64">
        <v>2</v>
      </c>
      <c r="O51" s="65">
        <v>0</v>
      </c>
      <c r="P51" s="48"/>
      <c r="Q51" s="48"/>
      <c r="R51" s="48"/>
      <c r="S51" s="48"/>
      <c r="T51" s="48"/>
      <c r="U51" s="48"/>
    </row>
    <row r="52" spans="1:21" ht="30.75" customHeight="1">
      <c r="A52" s="48"/>
      <c r="B52" s="1188" t="s">
        <v>18</v>
      </c>
      <c r="C52" s="1189"/>
      <c r="D52" s="66"/>
      <c r="E52" s="1190" t="s">
        <v>19</v>
      </c>
      <c r="F52" s="1190"/>
      <c r="G52" s="1190"/>
      <c r="H52" s="1190"/>
      <c r="I52" s="1190"/>
      <c r="J52" s="1191"/>
      <c r="K52" s="63">
        <v>480</v>
      </c>
      <c r="L52" s="64">
        <v>444</v>
      </c>
      <c r="M52" s="64">
        <v>431</v>
      </c>
      <c r="N52" s="64">
        <v>443</v>
      </c>
      <c r="O52" s="65">
        <v>494</v>
      </c>
      <c r="P52" s="48"/>
      <c r="Q52" s="48"/>
      <c r="R52" s="48"/>
      <c r="S52" s="48"/>
      <c r="T52" s="48"/>
      <c r="U52" s="48"/>
    </row>
    <row r="53" spans="1:21" ht="30.75" customHeight="1" thickBot="1">
      <c r="A53" s="48"/>
      <c r="B53" s="1192" t="s">
        <v>20</v>
      </c>
      <c r="C53" s="1193"/>
      <c r="D53" s="67"/>
      <c r="E53" s="1194" t="s">
        <v>21</v>
      </c>
      <c r="F53" s="1194"/>
      <c r="G53" s="1194"/>
      <c r="H53" s="1194"/>
      <c r="I53" s="1194"/>
      <c r="J53" s="1195"/>
      <c r="K53" s="68">
        <v>341</v>
      </c>
      <c r="L53" s="69">
        <v>314</v>
      </c>
      <c r="M53" s="69">
        <v>298</v>
      </c>
      <c r="N53" s="69">
        <v>323</v>
      </c>
      <c r="O53" s="70">
        <v>359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YzG0JWDeGfQeyXIzgfKShYK745xljdSQzIxmUDEnETmCZnWQZN1onUKzoYXupCMnObqd2mcrj3FUzxvR/26LlQ==" saltValue="WbMGrXS7ZjHCJjdbopcKw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O55" sqref="O55"/>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541</v>
      </c>
      <c r="J40" s="79" t="s">
        <v>542</v>
      </c>
      <c r="K40" s="79" t="s">
        <v>543</v>
      </c>
      <c r="L40" s="79" t="s">
        <v>544</v>
      </c>
      <c r="M40" s="80" t="s">
        <v>545</v>
      </c>
    </row>
    <row r="41" spans="2:13" ht="27.75" customHeight="1">
      <c r="B41" s="1216" t="s">
        <v>23</v>
      </c>
      <c r="C41" s="1217"/>
      <c r="D41" s="81"/>
      <c r="E41" s="1218" t="s">
        <v>24</v>
      </c>
      <c r="F41" s="1218"/>
      <c r="G41" s="1218"/>
      <c r="H41" s="1219"/>
      <c r="I41" s="82">
        <v>7646</v>
      </c>
      <c r="J41" s="83">
        <v>7830</v>
      </c>
      <c r="K41" s="83">
        <v>8287</v>
      </c>
      <c r="L41" s="83">
        <v>8996</v>
      </c>
      <c r="M41" s="84">
        <v>9280</v>
      </c>
    </row>
    <row r="42" spans="2:13" ht="27.75" customHeight="1">
      <c r="B42" s="1206"/>
      <c r="C42" s="1207"/>
      <c r="D42" s="85"/>
      <c r="E42" s="1210" t="s">
        <v>25</v>
      </c>
      <c r="F42" s="1210"/>
      <c r="G42" s="1210"/>
      <c r="H42" s="1211"/>
      <c r="I42" s="86" t="s">
        <v>498</v>
      </c>
      <c r="J42" s="87" t="s">
        <v>498</v>
      </c>
      <c r="K42" s="87" t="s">
        <v>498</v>
      </c>
      <c r="L42" s="87" t="s">
        <v>498</v>
      </c>
      <c r="M42" s="88" t="s">
        <v>498</v>
      </c>
    </row>
    <row r="43" spans="2:13" ht="27.75" customHeight="1">
      <c r="B43" s="1206"/>
      <c r="C43" s="1207"/>
      <c r="D43" s="85"/>
      <c r="E43" s="1210" t="s">
        <v>26</v>
      </c>
      <c r="F43" s="1210"/>
      <c r="G43" s="1210"/>
      <c r="H43" s="1211"/>
      <c r="I43" s="86">
        <v>410</v>
      </c>
      <c r="J43" s="87">
        <v>379</v>
      </c>
      <c r="K43" s="87">
        <v>353</v>
      </c>
      <c r="L43" s="87">
        <v>443</v>
      </c>
      <c r="M43" s="88">
        <v>330</v>
      </c>
    </row>
    <row r="44" spans="2:13" ht="27.75" customHeight="1">
      <c r="B44" s="1206"/>
      <c r="C44" s="1207"/>
      <c r="D44" s="85"/>
      <c r="E44" s="1210" t="s">
        <v>27</v>
      </c>
      <c r="F44" s="1210"/>
      <c r="G44" s="1210"/>
      <c r="H44" s="1211"/>
      <c r="I44" s="86">
        <v>530</v>
      </c>
      <c r="J44" s="87">
        <v>505</v>
      </c>
      <c r="K44" s="87">
        <v>461</v>
      </c>
      <c r="L44" s="87">
        <v>407</v>
      </c>
      <c r="M44" s="88">
        <v>352</v>
      </c>
    </row>
    <row r="45" spans="2:13" ht="27.75" customHeight="1">
      <c r="B45" s="1206"/>
      <c r="C45" s="1207"/>
      <c r="D45" s="85"/>
      <c r="E45" s="1210" t="s">
        <v>28</v>
      </c>
      <c r="F45" s="1210"/>
      <c r="G45" s="1210"/>
      <c r="H45" s="1211"/>
      <c r="I45" s="86">
        <v>1575</v>
      </c>
      <c r="J45" s="87">
        <v>1555</v>
      </c>
      <c r="K45" s="87">
        <v>1538</v>
      </c>
      <c r="L45" s="87">
        <v>1466</v>
      </c>
      <c r="M45" s="88">
        <v>1420</v>
      </c>
    </row>
    <row r="46" spans="2:13" ht="27.75" customHeight="1">
      <c r="B46" s="1206"/>
      <c r="C46" s="1207"/>
      <c r="D46" s="89"/>
      <c r="E46" s="1210" t="s">
        <v>29</v>
      </c>
      <c r="F46" s="1210"/>
      <c r="G46" s="1210"/>
      <c r="H46" s="1211"/>
      <c r="I46" s="86" t="s">
        <v>498</v>
      </c>
      <c r="J46" s="87" t="s">
        <v>498</v>
      </c>
      <c r="K46" s="87" t="s">
        <v>498</v>
      </c>
      <c r="L46" s="87" t="s">
        <v>498</v>
      </c>
      <c r="M46" s="88" t="s">
        <v>498</v>
      </c>
    </row>
    <row r="47" spans="2:13" ht="27.75" customHeight="1">
      <c r="B47" s="1206"/>
      <c r="C47" s="1207"/>
      <c r="D47" s="90"/>
      <c r="E47" s="1220" t="s">
        <v>30</v>
      </c>
      <c r="F47" s="1221"/>
      <c r="G47" s="1221"/>
      <c r="H47" s="1222"/>
      <c r="I47" s="86" t="s">
        <v>498</v>
      </c>
      <c r="J47" s="87" t="s">
        <v>498</v>
      </c>
      <c r="K47" s="87" t="s">
        <v>498</v>
      </c>
      <c r="L47" s="87" t="s">
        <v>498</v>
      </c>
      <c r="M47" s="88" t="s">
        <v>498</v>
      </c>
    </row>
    <row r="48" spans="2:13" ht="27.75" customHeight="1">
      <c r="B48" s="1206"/>
      <c r="C48" s="1207"/>
      <c r="D48" s="85"/>
      <c r="E48" s="1210" t="s">
        <v>31</v>
      </c>
      <c r="F48" s="1210"/>
      <c r="G48" s="1210"/>
      <c r="H48" s="1211"/>
      <c r="I48" s="86" t="s">
        <v>498</v>
      </c>
      <c r="J48" s="87" t="s">
        <v>498</v>
      </c>
      <c r="K48" s="87" t="s">
        <v>498</v>
      </c>
      <c r="L48" s="87" t="s">
        <v>498</v>
      </c>
      <c r="M48" s="88" t="s">
        <v>498</v>
      </c>
    </row>
    <row r="49" spans="2:13" ht="27.75" customHeight="1">
      <c r="B49" s="1208"/>
      <c r="C49" s="1209"/>
      <c r="D49" s="85"/>
      <c r="E49" s="1210" t="s">
        <v>32</v>
      </c>
      <c r="F49" s="1210"/>
      <c r="G49" s="1210"/>
      <c r="H49" s="1211"/>
      <c r="I49" s="86" t="s">
        <v>498</v>
      </c>
      <c r="J49" s="87" t="s">
        <v>498</v>
      </c>
      <c r="K49" s="87" t="s">
        <v>498</v>
      </c>
      <c r="L49" s="87" t="s">
        <v>498</v>
      </c>
      <c r="M49" s="88" t="s">
        <v>498</v>
      </c>
    </row>
    <row r="50" spans="2:13" ht="27.75" customHeight="1">
      <c r="B50" s="1204" t="s">
        <v>33</v>
      </c>
      <c r="C50" s="1205"/>
      <c r="D50" s="91"/>
      <c r="E50" s="1210" t="s">
        <v>34</v>
      </c>
      <c r="F50" s="1210"/>
      <c r="G50" s="1210"/>
      <c r="H50" s="1211"/>
      <c r="I50" s="86">
        <v>2448</v>
      </c>
      <c r="J50" s="87">
        <v>2107</v>
      </c>
      <c r="K50" s="87">
        <v>1825</v>
      </c>
      <c r="L50" s="87">
        <v>1863</v>
      </c>
      <c r="M50" s="88">
        <v>1611</v>
      </c>
    </row>
    <row r="51" spans="2:13" ht="27.75" customHeight="1">
      <c r="B51" s="1206"/>
      <c r="C51" s="1207"/>
      <c r="D51" s="85"/>
      <c r="E51" s="1210" t="s">
        <v>35</v>
      </c>
      <c r="F51" s="1210"/>
      <c r="G51" s="1210"/>
      <c r="H51" s="1211"/>
      <c r="I51" s="86">
        <v>397</v>
      </c>
      <c r="J51" s="87">
        <v>380</v>
      </c>
      <c r="K51" s="87">
        <v>304</v>
      </c>
      <c r="L51" s="87">
        <v>456</v>
      </c>
      <c r="M51" s="88">
        <v>492</v>
      </c>
    </row>
    <row r="52" spans="2:13" ht="27.75" customHeight="1">
      <c r="B52" s="1208"/>
      <c r="C52" s="1209"/>
      <c r="D52" s="85"/>
      <c r="E52" s="1210" t="s">
        <v>36</v>
      </c>
      <c r="F52" s="1210"/>
      <c r="G52" s="1210"/>
      <c r="H52" s="1211"/>
      <c r="I52" s="86">
        <v>4379</v>
      </c>
      <c r="J52" s="87">
        <v>4552</v>
      </c>
      <c r="K52" s="87">
        <v>5036</v>
      </c>
      <c r="L52" s="87">
        <v>5505</v>
      </c>
      <c r="M52" s="88">
        <v>5788</v>
      </c>
    </row>
    <row r="53" spans="2:13" ht="27.75" customHeight="1" thickBot="1">
      <c r="B53" s="1212" t="s">
        <v>37</v>
      </c>
      <c r="C53" s="1213"/>
      <c r="D53" s="92"/>
      <c r="E53" s="1214" t="s">
        <v>38</v>
      </c>
      <c r="F53" s="1214"/>
      <c r="G53" s="1214"/>
      <c r="H53" s="1215"/>
      <c r="I53" s="93">
        <v>2937</v>
      </c>
      <c r="J53" s="94">
        <v>3230</v>
      </c>
      <c r="K53" s="94">
        <v>3474</v>
      </c>
      <c r="L53" s="94">
        <v>3488</v>
      </c>
      <c r="M53" s="95">
        <v>3491</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Q2uQbo8flVZTnXdBaCbu+qYK5nHW9RO9MtGyWMRboHDx8dneg0yK0/l/fxTPxHcJ8FR9SyUukab75nM/oya+9Q==" saltValue="zyraU8/jb21bDqtNIYzrg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J64" sqref="J64"/>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543</v>
      </c>
      <c r="G54" s="104" t="s">
        <v>544</v>
      </c>
      <c r="H54" s="105" t="s">
        <v>545</v>
      </c>
    </row>
    <row r="55" spans="2:8" ht="52.5" customHeight="1">
      <c r="B55" s="106"/>
      <c r="C55" s="1231" t="s">
        <v>41</v>
      </c>
      <c r="D55" s="1231"/>
      <c r="E55" s="1232"/>
      <c r="F55" s="107">
        <v>573</v>
      </c>
      <c r="G55" s="107">
        <v>576</v>
      </c>
      <c r="H55" s="108">
        <v>578</v>
      </c>
    </row>
    <row r="56" spans="2:8" ht="52.5" customHeight="1">
      <c r="B56" s="109"/>
      <c r="C56" s="1233" t="s">
        <v>42</v>
      </c>
      <c r="D56" s="1233"/>
      <c r="E56" s="1234"/>
      <c r="F56" s="110">
        <v>438</v>
      </c>
      <c r="G56" s="110">
        <v>438</v>
      </c>
      <c r="H56" s="111">
        <v>408</v>
      </c>
    </row>
    <row r="57" spans="2:8" ht="53.25" customHeight="1">
      <c r="B57" s="109"/>
      <c r="C57" s="1235" t="s">
        <v>43</v>
      </c>
      <c r="D57" s="1235"/>
      <c r="E57" s="1236"/>
      <c r="F57" s="112">
        <v>1696</v>
      </c>
      <c r="G57" s="112">
        <v>1287</v>
      </c>
      <c r="H57" s="113">
        <v>1744</v>
      </c>
    </row>
    <row r="58" spans="2:8" ht="45.75" customHeight="1">
      <c r="B58" s="114"/>
      <c r="C58" s="1223" t="s">
        <v>565</v>
      </c>
      <c r="D58" s="1224"/>
      <c r="E58" s="1225"/>
      <c r="F58" s="115">
        <v>881</v>
      </c>
      <c r="G58" s="115">
        <v>438</v>
      </c>
      <c r="H58" s="116">
        <v>1120</v>
      </c>
    </row>
    <row r="59" spans="2:8" ht="45.75" customHeight="1">
      <c r="B59" s="114"/>
      <c r="C59" s="1223" t="s">
        <v>566</v>
      </c>
      <c r="D59" s="1224"/>
      <c r="E59" s="1225"/>
      <c r="F59" s="115">
        <v>293</v>
      </c>
      <c r="G59" s="115">
        <v>293</v>
      </c>
      <c r="H59" s="116">
        <v>293</v>
      </c>
    </row>
    <row r="60" spans="2:8" ht="45.75" customHeight="1">
      <c r="B60" s="114"/>
      <c r="C60" s="1223" t="s">
        <v>567</v>
      </c>
      <c r="D60" s="1224"/>
      <c r="E60" s="1225"/>
      <c r="F60" s="115">
        <v>307</v>
      </c>
      <c r="G60" s="115">
        <v>307</v>
      </c>
      <c r="H60" s="116">
        <v>207</v>
      </c>
    </row>
    <row r="61" spans="2:8" ht="45.75" customHeight="1">
      <c r="B61" s="114"/>
      <c r="C61" s="1223" t="s">
        <v>568</v>
      </c>
      <c r="D61" s="1224"/>
      <c r="E61" s="1225"/>
      <c r="F61" s="115">
        <v>162</v>
      </c>
      <c r="G61" s="115">
        <v>106</v>
      </c>
      <c r="H61" s="116">
        <v>61</v>
      </c>
    </row>
    <row r="62" spans="2:8" ht="45.75" customHeight="1" thickBot="1">
      <c r="B62" s="117"/>
      <c r="C62" s="1226" t="s">
        <v>569</v>
      </c>
      <c r="D62" s="1227"/>
      <c r="E62" s="1228"/>
      <c r="F62" s="118">
        <v>14</v>
      </c>
      <c r="G62" s="118">
        <v>103</v>
      </c>
      <c r="H62" s="119">
        <v>23</v>
      </c>
    </row>
    <row r="63" spans="2:8" ht="52.5" customHeight="1" thickBot="1">
      <c r="B63" s="120"/>
      <c r="C63" s="1229" t="s">
        <v>44</v>
      </c>
      <c r="D63" s="1229"/>
      <c r="E63" s="1230"/>
      <c r="F63" s="121">
        <v>2706</v>
      </c>
      <c r="G63" s="121">
        <v>2301</v>
      </c>
      <c r="H63" s="122">
        <v>2730</v>
      </c>
    </row>
    <row r="64" spans="2:8" ht="15" customHeight="1"/>
    <row r="65" ht="0" hidden="1" customHeight="1"/>
    <row r="66" ht="0" hidden="1" customHeight="1"/>
  </sheetData>
  <sheetProtection algorithmName="SHA-512" hashValue="F6wZKG6VljFPkIs9x9I+1lPkFzFThDMev0vFWEHyZZB/CJ4yV5Tto/99exsQ0alSi8iJ+faAqytWr6e9uVNH9Q==" saltValue="R9pDx0PfnKiJRxLMVpyU6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538</v>
      </c>
      <c r="G2" s="136"/>
      <c r="H2" s="137"/>
    </row>
    <row r="3" spans="1:8">
      <c r="A3" s="133" t="s">
        <v>531</v>
      </c>
      <c r="B3" s="138"/>
      <c r="C3" s="139"/>
      <c r="D3" s="140">
        <v>460503</v>
      </c>
      <c r="E3" s="141"/>
      <c r="F3" s="142">
        <v>119674</v>
      </c>
      <c r="G3" s="143"/>
      <c r="H3" s="144"/>
    </row>
    <row r="4" spans="1:8">
      <c r="A4" s="145"/>
      <c r="B4" s="146"/>
      <c r="C4" s="147"/>
      <c r="D4" s="148">
        <v>106471</v>
      </c>
      <c r="E4" s="149"/>
      <c r="F4" s="150">
        <v>57803</v>
      </c>
      <c r="G4" s="151"/>
      <c r="H4" s="152"/>
    </row>
    <row r="5" spans="1:8">
      <c r="A5" s="133" t="s">
        <v>533</v>
      </c>
      <c r="B5" s="138"/>
      <c r="C5" s="139"/>
      <c r="D5" s="140">
        <v>290112</v>
      </c>
      <c r="E5" s="141"/>
      <c r="F5" s="142">
        <v>119685</v>
      </c>
      <c r="G5" s="143"/>
      <c r="H5" s="144"/>
    </row>
    <row r="6" spans="1:8">
      <c r="A6" s="145"/>
      <c r="B6" s="146"/>
      <c r="C6" s="147"/>
      <c r="D6" s="148">
        <v>213742</v>
      </c>
      <c r="E6" s="149"/>
      <c r="F6" s="150">
        <v>68464</v>
      </c>
      <c r="G6" s="151"/>
      <c r="H6" s="152"/>
    </row>
    <row r="7" spans="1:8">
      <c r="A7" s="133" t="s">
        <v>534</v>
      </c>
      <c r="B7" s="138"/>
      <c r="C7" s="139"/>
      <c r="D7" s="140">
        <v>380306</v>
      </c>
      <c r="E7" s="141"/>
      <c r="F7" s="142">
        <v>109920</v>
      </c>
      <c r="G7" s="143"/>
      <c r="H7" s="144"/>
    </row>
    <row r="8" spans="1:8">
      <c r="A8" s="145"/>
      <c r="B8" s="146"/>
      <c r="C8" s="147"/>
      <c r="D8" s="148">
        <v>257122</v>
      </c>
      <c r="E8" s="149"/>
      <c r="F8" s="150">
        <v>62739</v>
      </c>
      <c r="G8" s="151"/>
      <c r="H8" s="152"/>
    </row>
    <row r="9" spans="1:8">
      <c r="A9" s="133" t="s">
        <v>535</v>
      </c>
      <c r="B9" s="138"/>
      <c r="C9" s="139"/>
      <c r="D9" s="140">
        <v>404342</v>
      </c>
      <c r="E9" s="141"/>
      <c r="F9" s="142">
        <v>119882</v>
      </c>
      <c r="G9" s="143"/>
      <c r="H9" s="144"/>
    </row>
    <row r="10" spans="1:8">
      <c r="A10" s="145"/>
      <c r="B10" s="146"/>
      <c r="C10" s="147"/>
      <c r="D10" s="148">
        <v>245648</v>
      </c>
      <c r="E10" s="149"/>
      <c r="F10" s="150">
        <v>66481</v>
      </c>
      <c r="G10" s="151"/>
      <c r="H10" s="152"/>
    </row>
    <row r="11" spans="1:8">
      <c r="A11" s="133" t="s">
        <v>536</v>
      </c>
      <c r="B11" s="138"/>
      <c r="C11" s="139"/>
      <c r="D11" s="140">
        <v>339318</v>
      </c>
      <c r="E11" s="141"/>
      <c r="F11" s="142">
        <v>116162</v>
      </c>
      <c r="G11" s="143"/>
      <c r="H11" s="144"/>
    </row>
    <row r="12" spans="1:8">
      <c r="A12" s="145"/>
      <c r="B12" s="146"/>
      <c r="C12" s="153"/>
      <c r="D12" s="148">
        <v>174164</v>
      </c>
      <c r="E12" s="149"/>
      <c r="F12" s="150">
        <v>61562</v>
      </c>
      <c r="G12" s="151"/>
      <c r="H12" s="152"/>
    </row>
    <row r="13" spans="1:8">
      <c r="A13" s="133"/>
      <c r="B13" s="138"/>
      <c r="C13" s="154"/>
      <c r="D13" s="155">
        <v>374916</v>
      </c>
      <c r="E13" s="156"/>
      <c r="F13" s="157">
        <v>117065</v>
      </c>
      <c r="G13" s="158"/>
      <c r="H13" s="144"/>
    </row>
    <row r="14" spans="1:8">
      <c r="A14" s="145"/>
      <c r="B14" s="146"/>
      <c r="C14" s="147"/>
      <c r="D14" s="148">
        <v>199429</v>
      </c>
      <c r="E14" s="149"/>
      <c r="F14" s="150">
        <v>63410</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7.46</v>
      </c>
      <c r="C19" s="159">
        <f>ROUND(VALUE(SUBSTITUTE(実質収支比率等に係る経年分析!G$48,"▲","-")),2)</f>
        <v>4.3899999999999997</v>
      </c>
      <c r="D19" s="159">
        <f>ROUND(VALUE(SUBSTITUTE(実質収支比率等に係る経年分析!H$48,"▲","-")),2)</f>
        <v>6.82</v>
      </c>
      <c r="E19" s="159">
        <f>ROUND(VALUE(SUBSTITUTE(実質収支比率等に係る経年分析!I$48,"▲","-")),2)</f>
        <v>0.93</v>
      </c>
      <c r="F19" s="159">
        <f>ROUND(VALUE(SUBSTITUTE(実質収支比率等に係る経年分析!J$48,"▲","-")),2)</f>
        <v>1</v>
      </c>
    </row>
    <row r="20" spans="1:11">
      <c r="A20" s="159" t="s">
        <v>48</v>
      </c>
      <c r="B20" s="159">
        <f>ROUND(VALUE(SUBSTITUTE(実質収支比率等に係る経年分析!F$47,"▲","-")),2)</f>
        <v>18.52</v>
      </c>
      <c r="C20" s="159">
        <f>ROUND(VALUE(SUBSTITUTE(実質収支比率等に係る経年分析!G$47,"▲","-")),2)</f>
        <v>19.11</v>
      </c>
      <c r="D20" s="159">
        <f>ROUND(VALUE(SUBSTITUTE(実質収支比率等に係る経年分析!H$47,"▲","-")),2)</f>
        <v>18.13</v>
      </c>
      <c r="E20" s="159">
        <f>ROUND(VALUE(SUBSTITUTE(実質収支比率等に係る経年分析!I$47,"▲","-")),2)</f>
        <v>17.899999999999999</v>
      </c>
      <c r="F20" s="159">
        <f>ROUND(VALUE(SUBSTITUTE(実質収支比率等に係る経年分析!J$47,"▲","-")),2)</f>
        <v>17.41</v>
      </c>
    </row>
    <row r="21" spans="1:11">
      <c r="A21" s="159" t="s">
        <v>49</v>
      </c>
      <c r="B21" s="159">
        <f>IF(ISNUMBER(VALUE(SUBSTITUTE(実質収支比率等に係る経年分析!F$49,"▲","-"))),ROUND(VALUE(SUBSTITUTE(実質収支比率等に係る経年分析!F$49,"▲","-")),2),NA())</f>
        <v>1.2</v>
      </c>
      <c r="C21" s="159">
        <f>IF(ISNUMBER(VALUE(SUBSTITUTE(実質収支比率等に係る経年分析!G$49,"▲","-"))),ROUND(VALUE(SUBSTITUTE(実質収支比率等に係る経年分析!G$49,"▲","-")),2),NA())</f>
        <v>-3.3</v>
      </c>
      <c r="D21" s="159">
        <f>IF(ISNUMBER(VALUE(SUBSTITUTE(実質収支比率等に係る経年分析!H$49,"▲","-"))),ROUND(VALUE(SUBSTITUTE(実質収支比率等に係る経年分析!H$49,"▲","-")),2),NA())</f>
        <v>2.66</v>
      </c>
      <c r="E21" s="159">
        <f>IF(ISNUMBER(VALUE(SUBSTITUTE(実質収支比率等に係る経年分析!I$49,"▲","-"))),ROUND(VALUE(SUBSTITUTE(実質収支比率等に係る経年分析!I$49,"▲","-")),2),NA())</f>
        <v>-5.68</v>
      </c>
      <c r="F21" s="159">
        <f>IF(ISNUMBER(VALUE(SUBSTITUTE(実質収支比率等に係る経年分析!J$49,"▲","-"))),ROUND(VALUE(SUBSTITUTE(実質収支比率等に係る経年分析!J$49,"▲","-")),2),NA())</f>
        <v>0.18</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e">
        <f>IF(連結実質赤字比率に係る赤字・黒字の構成分析!C$39="",NA(),連結実質赤字比率に係る赤字・黒字の構成分析!C$39)</f>
        <v>#N/A</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#VALUE!</v>
      </c>
      <c r="I31" s="160" t="e">
        <f>IF(ROUND(VALUE(SUBSTITUTE(連結実質赤字比率に係る赤字・黒字の構成分析!I$39,"▲", "-")), 2) &gt;= 0, ABS(ROUND(VALUE(SUBSTITUTE(連結実質赤字比率に係る赤字・黒字の構成分析!I$39,"▲", "-")), 2)), NA())</f>
        <v>#VALUE!</v>
      </c>
      <c r="J31" s="160" t="e">
        <f>IF(ROUND(VALUE(SUBSTITUTE(連結実質赤字比率に係る赤字・黒字の構成分析!J$39,"▲", "-")), 2) &lt; 0, ABS(ROUND(VALUE(SUBSTITUTE(連結実質赤字比率に係る赤字・黒字の構成分析!J$39,"▲", "-")), 2)), NA())</f>
        <v>#VALUE!</v>
      </c>
      <c r="K31" s="160" t="e">
        <f>IF(ROUND(VALUE(SUBSTITUTE(連結実質赤字比率に係る赤字・黒字の構成分析!J$39,"▲", "-")), 2) &gt;= 0, ABS(ROUND(VALUE(SUBSTITUTE(連結実質赤字比率に係る赤字・黒字の構成分析!J$39,"▲", "-")), 2)), NA())</f>
        <v>#VALUE!</v>
      </c>
    </row>
    <row r="32" spans="1:11">
      <c r="A32" s="160" t="str">
        <f>IF(連結実質赤字比率に係る赤字・黒字の構成分析!C$38="",NA(),連結実質赤字比率に係る赤字・黒字の構成分析!C$38)</f>
        <v>水道事業</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1.27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v>
      </c>
    </row>
    <row r="33" spans="1:16">
      <c r="A33" s="160" t="str">
        <f>IF(連結実質赤字比率に係る赤字・黒字の構成分析!C$37="",NA(),連結実質赤字比率に係る赤字・黒字の構成分析!C$37)</f>
        <v>国民健康保険事業勘定</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v>
      </c>
    </row>
    <row r="34" spans="1:16">
      <c r="A34" s="160" t="str">
        <f>IF(連結実質赤字比率に係る赤字・黒字の構成分析!C$36="",NA(),連結実質赤字比率に係る赤字・黒字の構成分析!C$36)</f>
        <v>後期高齢者医療事業</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0.02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0.05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0.02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0.02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0.06</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7.45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4.38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6.81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0.93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v>
      </c>
    </row>
    <row r="36" spans="1:16">
      <c r="A36" s="160" t="str">
        <f>IF(連結実質赤字比率に係る赤字・黒字の構成分析!C$34="",NA(),連結実質赤字比率に係る赤字・黒字の構成分析!C$34)</f>
        <v>介護保険事業勘定</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0.55000000000000004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0.84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1.1200000000000001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0.92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1.18</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480</v>
      </c>
      <c r="E42" s="161"/>
      <c r="F42" s="161"/>
      <c r="G42" s="161">
        <f>'実質公債費比率（分子）の構造'!L$52</f>
        <v>444</v>
      </c>
      <c r="H42" s="161"/>
      <c r="I42" s="161"/>
      <c r="J42" s="161">
        <f>'実質公債費比率（分子）の構造'!M$52</f>
        <v>431</v>
      </c>
      <c r="K42" s="161"/>
      <c r="L42" s="161"/>
      <c r="M42" s="161">
        <f>'実質公債費比率（分子）の構造'!N$52</f>
        <v>443</v>
      </c>
      <c r="N42" s="161"/>
      <c r="O42" s="161"/>
      <c r="P42" s="161">
        <f>'実質公債費比率（分子）の構造'!O$52</f>
        <v>494</v>
      </c>
    </row>
    <row r="43" spans="1:16">
      <c r="A43" s="161" t="s">
        <v>57</v>
      </c>
      <c r="B43" s="161">
        <f>'実質公債費比率（分子）の構造'!K$51</f>
        <v>0</v>
      </c>
      <c r="C43" s="161"/>
      <c r="D43" s="161"/>
      <c r="E43" s="161">
        <f>'実質公債費比率（分子）の構造'!L$51</f>
        <v>1</v>
      </c>
      <c r="F43" s="161"/>
      <c r="G43" s="161"/>
      <c r="H43" s="161">
        <f>'実質公債費比率（分子）の構造'!M$51</f>
        <v>0</v>
      </c>
      <c r="I43" s="161"/>
      <c r="J43" s="161"/>
      <c r="K43" s="161">
        <f>'実質公債費比率（分子）の構造'!N$51</f>
        <v>2</v>
      </c>
      <c r="L43" s="161"/>
      <c r="M43" s="161"/>
      <c r="N43" s="161">
        <f>'実質公債費比率（分子）の構造'!O$51</f>
        <v>0</v>
      </c>
      <c r="O43" s="161"/>
      <c r="P43" s="161"/>
    </row>
    <row r="44" spans="1:16">
      <c r="A44" s="161" t="s">
        <v>58</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59</v>
      </c>
      <c r="B45" s="161">
        <f>'実質公債費比率（分子）の構造'!K$49</f>
        <v>29</v>
      </c>
      <c r="C45" s="161"/>
      <c r="D45" s="161"/>
      <c r="E45" s="161">
        <f>'実質公債費比率（分子）の構造'!L$49</f>
        <v>31</v>
      </c>
      <c r="F45" s="161"/>
      <c r="G45" s="161"/>
      <c r="H45" s="161">
        <f>'実質公債費比率（分子）の構造'!M$49</f>
        <v>49</v>
      </c>
      <c r="I45" s="161"/>
      <c r="J45" s="161"/>
      <c r="K45" s="161">
        <f>'実質公債費比率（分子）の構造'!N$49</f>
        <v>58</v>
      </c>
      <c r="L45" s="161"/>
      <c r="M45" s="161"/>
      <c r="N45" s="161">
        <f>'実質公債費比率（分子）の構造'!O$49</f>
        <v>58</v>
      </c>
      <c r="O45" s="161"/>
      <c r="P45" s="161"/>
    </row>
    <row r="46" spans="1:16">
      <c r="A46" s="161" t="s">
        <v>60</v>
      </c>
      <c r="B46" s="161">
        <f>'実質公債費比率（分子）の構造'!K$48</f>
        <v>26</v>
      </c>
      <c r="C46" s="161"/>
      <c r="D46" s="161"/>
      <c r="E46" s="161">
        <f>'実質公債費比率（分子）の構造'!L$48</f>
        <v>25</v>
      </c>
      <c r="F46" s="161"/>
      <c r="G46" s="161"/>
      <c r="H46" s="161">
        <f>'実質公債費比率（分子）の構造'!M$48</f>
        <v>23</v>
      </c>
      <c r="I46" s="161"/>
      <c r="J46" s="161"/>
      <c r="K46" s="161">
        <f>'実質公債費比率（分子）の構造'!N$48</f>
        <v>22</v>
      </c>
      <c r="L46" s="161"/>
      <c r="M46" s="161"/>
      <c r="N46" s="161">
        <f>'実質公債費比率（分子）の構造'!O$48</f>
        <v>19</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766</v>
      </c>
      <c r="C49" s="161"/>
      <c r="D49" s="161"/>
      <c r="E49" s="161">
        <f>'実質公債費比率（分子）の構造'!L$45</f>
        <v>701</v>
      </c>
      <c r="F49" s="161"/>
      <c r="G49" s="161"/>
      <c r="H49" s="161">
        <f>'実質公債費比率（分子）の構造'!M$45</f>
        <v>657</v>
      </c>
      <c r="I49" s="161"/>
      <c r="J49" s="161"/>
      <c r="K49" s="161">
        <f>'実質公債費比率（分子）の構造'!N$45</f>
        <v>684</v>
      </c>
      <c r="L49" s="161"/>
      <c r="M49" s="161"/>
      <c r="N49" s="161">
        <f>'実質公債費比率（分子）の構造'!O$45</f>
        <v>776</v>
      </c>
      <c r="O49" s="161"/>
      <c r="P49" s="161"/>
    </row>
    <row r="50" spans="1:16">
      <c r="A50" s="161" t="s">
        <v>64</v>
      </c>
      <c r="B50" s="161" t="e">
        <f>NA()</f>
        <v>#N/A</v>
      </c>
      <c r="C50" s="161">
        <f>IF(ISNUMBER('実質公債費比率（分子）の構造'!K$53),'実質公債費比率（分子）の構造'!K$53,NA())</f>
        <v>341</v>
      </c>
      <c r="D50" s="161" t="e">
        <f>NA()</f>
        <v>#N/A</v>
      </c>
      <c r="E50" s="161" t="e">
        <f>NA()</f>
        <v>#N/A</v>
      </c>
      <c r="F50" s="161">
        <f>IF(ISNUMBER('実質公債費比率（分子）の構造'!L$53),'実質公債費比率（分子）の構造'!L$53,NA())</f>
        <v>314</v>
      </c>
      <c r="G50" s="161" t="e">
        <f>NA()</f>
        <v>#N/A</v>
      </c>
      <c r="H50" s="161" t="e">
        <f>NA()</f>
        <v>#N/A</v>
      </c>
      <c r="I50" s="161">
        <f>IF(ISNUMBER('実質公債費比率（分子）の構造'!M$53),'実質公債費比率（分子）の構造'!M$53,NA())</f>
        <v>298</v>
      </c>
      <c r="J50" s="161" t="e">
        <f>NA()</f>
        <v>#N/A</v>
      </c>
      <c r="K50" s="161" t="e">
        <f>NA()</f>
        <v>#N/A</v>
      </c>
      <c r="L50" s="161">
        <f>IF(ISNUMBER('実質公債費比率（分子）の構造'!N$53),'実質公債費比率（分子）の構造'!N$53,NA())</f>
        <v>323</v>
      </c>
      <c r="M50" s="161" t="e">
        <f>NA()</f>
        <v>#N/A</v>
      </c>
      <c r="N50" s="161" t="e">
        <f>NA()</f>
        <v>#N/A</v>
      </c>
      <c r="O50" s="161">
        <f>IF(ISNUMBER('実質公債費比率（分子）の構造'!O$53),'実質公債費比率（分子）の構造'!O$53,NA())</f>
        <v>359</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4379</v>
      </c>
      <c r="E56" s="160"/>
      <c r="F56" s="160"/>
      <c r="G56" s="160">
        <f>'将来負担比率（分子）の構造'!J$52</f>
        <v>4552</v>
      </c>
      <c r="H56" s="160"/>
      <c r="I56" s="160"/>
      <c r="J56" s="160">
        <f>'将来負担比率（分子）の構造'!K$52</f>
        <v>5036</v>
      </c>
      <c r="K56" s="160"/>
      <c r="L56" s="160"/>
      <c r="M56" s="160">
        <f>'将来負担比率（分子）の構造'!L$52</f>
        <v>5505</v>
      </c>
      <c r="N56" s="160"/>
      <c r="O56" s="160"/>
      <c r="P56" s="160">
        <f>'将来負担比率（分子）の構造'!M$52</f>
        <v>5788</v>
      </c>
    </row>
    <row r="57" spans="1:16">
      <c r="A57" s="160" t="s">
        <v>35</v>
      </c>
      <c r="B57" s="160"/>
      <c r="C57" s="160"/>
      <c r="D57" s="160">
        <f>'将来負担比率（分子）の構造'!I$51</f>
        <v>397</v>
      </c>
      <c r="E57" s="160"/>
      <c r="F57" s="160"/>
      <c r="G57" s="160">
        <f>'将来負担比率（分子）の構造'!J$51</f>
        <v>380</v>
      </c>
      <c r="H57" s="160"/>
      <c r="I57" s="160"/>
      <c r="J57" s="160">
        <f>'将来負担比率（分子）の構造'!K$51</f>
        <v>304</v>
      </c>
      <c r="K57" s="160"/>
      <c r="L57" s="160"/>
      <c r="M57" s="160">
        <f>'将来負担比率（分子）の構造'!L$51</f>
        <v>456</v>
      </c>
      <c r="N57" s="160"/>
      <c r="O57" s="160"/>
      <c r="P57" s="160">
        <f>'将来負担比率（分子）の構造'!M$51</f>
        <v>492</v>
      </c>
    </row>
    <row r="58" spans="1:16">
      <c r="A58" s="160" t="s">
        <v>34</v>
      </c>
      <c r="B58" s="160"/>
      <c r="C58" s="160"/>
      <c r="D58" s="160">
        <f>'将来負担比率（分子）の構造'!I$50</f>
        <v>2448</v>
      </c>
      <c r="E58" s="160"/>
      <c r="F58" s="160"/>
      <c r="G58" s="160">
        <f>'将来負担比率（分子）の構造'!J$50</f>
        <v>2107</v>
      </c>
      <c r="H58" s="160"/>
      <c r="I58" s="160"/>
      <c r="J58" s="160">
        <f>'将来負担比率（分子）の構造'!K$50</f>
        <v>1825</v>
      </c>
      <c r="K58" s="160"/>
      <c r="L58" s="160"/>
      <c r="M58" s="160">
        <f>'将来負担比率（分子）の構造'!L$50</f>
        <v>1863</v>
      </c>
      <c r="N58" s="160"/>
      <c r="O58" s="160"/>
      <c r="P58" s="160">
        <f>'将来負担比率（分子）の構造'!M$50</f>
        <v>1611</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1575</v>
      </c>
      <c r="C62" s="160"/>
      <c r="D62" s="160"/>
      <c r="E62" s="160">
        <f>'将来負担比率（分子）の構造'!J$45</f>
        <v>1555</v>
      </c>
      <c r="F62" s="160"/>
      <c r="G62" s="160"/>
      <c r="H62" s="160">
        <f>'将来負担比率（分子）の構造'!K$45</f>
        <v>1538</v>
      </c>
      <c r="I62" s="160"/>
      <c r="J62" s="160"/>
      <c r="K62" s="160">
        <f>'将来負担比率（分子）の構造'!L$45</f>
        <v>1466</v>
      </c>
      <c r="L62" s="160"/>
      <c r="M62" s="160"/>
      <c r="N62" s="160">
        <f>'将来負担比率（分子）の構造'!M$45</f>
        <v>1420</v>
      </c>
      <c r="O62" s="160"/>
      <c r="P62" s="160"/>
    </row>
    <row r="63" spans="1:16">
      <c r="A63" s="160" t="s">
        <v>27</v>
      </c>
      <c r="B63" s="160">
        <f>'将来負担比率（分子）の構造'!I$44</f>
        <v>530</v>
      </c>
      <c r="C63" s="160"/>
      <c r="D63" s="160"/>
      <c r="E63" s="160">
        <f>'将来負担比率（分子）の構造'!J$44</f>
        <v>505</v>
      </c>
      <c r="F63" s="160"/>
      <c r="G63" s="160"/>
      <c r="H63" s="160">
        <f>'将来負担比率（分子）の構造'!K$44</f>
        <v>461</v>
      </c>
      <c r="I63" s="160"/>
      <c r="J63" s="160"/>
      <c r="K63" s="160">
        <f>'将来負担比率（分子）の構造'!L$44</f>
        <v>407</v>
      </c>
      <c r="L63" s="160"/>
      <c r="M63" s="160"/>
      <c r="N63" s="160">
        <f>'将来負担比率（分子）の構造'!M$44</f>
        <v>352</v>
      </c>
      <c r="O63" s="160"/>
      <c r="P63" s="160"/>
    </row>
    <row r="64" spans="1:16">
      <c r="A64" s="160" t="s">
        <v>26</v>
      </c>
      <c r="B64" s="160">
        <f>'将来負担比率（分子）の構造'!I$43</f>
        <v>410</v>
      </c>
      <c r="C64" s="160"/>
      <c r="D64" s="160"/>
      <c r="E64" s="160">
        <f>'将来負担比率（分子）の構造'!J$43</f>
        <v>379</v>
      </c>
      <c r="F64" s="160"/>
      <c r="G64" s="160"/>
      <c r="H64" s="160">
        <f>'将来負担比率（分子）の構造'!K$43</f>
        <v>353</v>
      </c>
      <c r="I64" s="160"/>
      <c r="J64" s="160"/>
      <c r="K64" s="160">
        <f>'将来負担比率（分子）の構造'!L$43</f>
        <v>443</v>
      </c>
      <c r="L64" s="160"/>
      <c r="M64" s="160"/>
      <c r="N64" s="160">
        <f>'将来負担比率（分子）の構造'!M$43</f>
        <v>330</v>
      </c>
      <c r="O64" s="160"/>
      <c r="P64" s="160"/>
    </row>
    <row r="65" spans="1:16">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24</v>
      </c>
      <c r="B66" s="160">
        <f>'将来負担比率（分子）の構造'!I$41</f>
        <v>7646</v>
      </c>
      <c r="C66" s="160"/>
      <c r="D66" s="160"/>
      <c r="E66" s="160">
        <f>'将来負担比率（分子）の構造'!J$41</f>
        <v>7830</v>
      </c>
      <c r="F66" s="160"/>
      <c r="G66" s="160"/>
      <c r="H66" s="160">
        <f>'将来負担比率（分子）の構造'!K$41</f>
        <v>8287</v>
      </c>
      <c r="I66" s="160"/>
      <c r="J66" s="160"/>
      <c r="K66" s="160">
        <f>'将来負担比率（分子）の構造'!L$41</f>
        <v>8996</v>
      </c>
      <c r="L66" s="160"/>
      <c r="M66" s="160"/>
      <c r="N66" s="160">
        <f>'将来負担比率（分子）の構造'!M$41</f>
        <v>9280</v>
      </c>
      <c r="O66" s="160"/>
      <c r="P66" s="160"/>
    </row>
    <row r="67" spans="1:16">
      <c r="A67" s="160" t="s">
        <v>68</v>
      </c>
      <c r="B67" s="160" t="e">
        <f>NA()</f>
        <v>#N/A</v>
      </c>
      <c r="C67" s="160">
        <f>IF(ISNUMBER('将来負担比率（分子）の構造'!I$53), IF('将来負担比率（分子）の構造'!I$53 &lt; 0, 0, '将来負担比率（分子）の構造'!I$53), NA())</f>
        <v>2937</v>
      </c>
      <c r="D67" s="160" t="e">
        <f>NA()</f>
        <v>#N/A</v>
      </c>
      <c r="E67" s="160" t="e">
        <f>NA()</f>
        <v>#N/A</v>
      </c>
      <c r="F67" s="160">
        <f>IF(ISNUMBER('将来負担比率（分子）の構造'!J$53), IF('将来負担比率（分子）の構造'!J$53 &lt; 0, 0, '将来負担比率（分子）の構造'!J$53), NA())</f>
        <v>3230</v>
      </c>
      <c r="G67" s="160" t="e">
        <f>NA()</f>
        <v>#N/A</v>
      </c>
      <c r="H67" s="160" t="e">
        <f>NA()</f>
        <v>#N/A</v>
      </c>
      <c r="I67" s="160">
        <f>IF(ISNUMBER('将来負担比率（分子）の構造'!K$53), IF('将来負担比率（分子）の構造'!K$53 &lt; 0, 0, '将来負担比率（分子）の構造'!K$53), NA())</f>
        <v>3474</v>
      </c>
      <c r="J67" s="160" t="e">
        <f>NA()</f>
        <v>#N/A</v>
      </c>
      <c r="K67" s="160" t="e">
        <f>NA()</f>
        <v>#N/A</v>
      </c>
      <c r="L67" s="160">
        <f>IF(ISNUMBER('将来負担比率（分子）の構造'!L$53), IF('将来負担比率（分子）の構造'!L$53 &lt; 0, 0, '将来負担比率（分子）の構造'!L$53), NA())</f>
        <v>3488</v>
      </c>
      <c r="M67" s="160" t="e">
        <f>NA()</f>
        <v>#N/A</v>
      </c>
      <c r="N67" s="160" t="e">
        <f>NA()</f>
        <v>#N/A</v>
      </c>
      <c r="O67" s="160">
        <f>IF(ISNUMBER('将来負担比率（分子）の構造'!M$53), IF('将来負担比率（分子）の構造'!M$53 &lt; 0, 0, '将来負担比率（分子）の構造'!M$53), NA())</f>
        <v>3491</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573</v>
      </c>
      <c r="C72" s="164">
        <f>基金残高に係る経年分析!G55</f>
        <v>576</v>
      </c>
      <c r="D72" s="164">
        <f>基金残高に係る経年分析!H55</f>
        <v>578</v>
      </c>
    </row>
    <row r="73" spans="1:16">
      <c r="A73" s="163" t="s">
        <v>71</v>
      </c>
      <c r="B73" s="164">
        <f>基金残高に係る経年分析!F56</f>
        <v>438</v>
      </c>
      <c r="C73" s="164">
        <f>基金残高に係る経年分析!G56</f>
        <v>438</v>
      </c>
      <c r="D73" s="164">
        <f>基金残高に係る経年分析!H56</f>
        <v>408</v>
      </c>
    </row>
    <row r="74" spans="1:16">
      <c r="A74" s="163" t="s">
        <v>72</v>
      </c>
      <c r="B74" s="164">
        <f>基金残高に係る経年分析!F57</f>
        <v>1696</v>
      </c>
      <c r="C74" s="164">
        <f>基金残高に係る経年分析!G57</f>
        <v>1287</v>
      </c>
      <c r="D74" s="164">
        <f>基金残高に係る経年分析!H57</f>
        <v>1744</v>
      </c>
    </row>
  </sheetData>
  <sheetProtection algorithmName="SHA-512" hashValue="Y7FD1Fmjh3qP45iJGqmaepS8QqIqmRf/KCkh79l7dSNdMPULSOQCgSmxBkj+PHN6iDw8uGhPIx0MFcFqNU3jzQ==" saltValue="B98C/oINSzJgkv1OiXScX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2019-03-16T06:10:46Z</cp:lastPrinted>
  <dcterms:created xsi:type="dcterms:W3CDTF">2019-02-14T02:26:47Z</dcterms:created>
  <dcterms:modified xsi:type="dcterms:W3CDTF">2019-03-16T06:10:53Z</dcterms:modified>
  <cp:category/>
</cp:coreProperties>
</file>